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mmel\Downloads\"/>
    </mc:Choice>
  </mc:AlternateContent>
  <xr:revisionPtr revIDLastSave="0" documentId="13_ncr:1_{729DF3ED-F67D-4744-A457-0A1B1AC8A9D6}" xr6:coauthVersionLast="36" xr6:coauthVersionMax="47" xr10:uidLastSave="{00000000-0000-0000-0000-000000000000}"/>
  <bookViews>
    <workbookView xWindow="0" yWindow="0" windowWidth="28800" windowHeight="12270" activeTab="2" xr2:uid="{00000000-000D-0000-FFFF-FFFF00000000}"/>
  </bookViews>
  <sheets>
    <sheet name="E11" sheetId="6" r:id="rId1"/>
    <sheet name="E12" sheetId="5" r:id="rId2"/>
    <sheet name="E13" sheetId="3" r:id="rId3"/>
    <sheet name="E14" sheetId="2" r:id="rId4"/>
    <sheet name="Hinweise" sheetId="4" r:id="rId5"/>
  </sheets>
  <calcPr calcId="191029"/>
</workbook>
</file>

<file path=xl/calcChain.xml><?xml version="1.0" encoding="utf-8"?>
<calcChain xmlns="http://schemas.openxmlformats.org/spreadsheetml/2006/main">
  <c r="G6" i="6" l="1"/>
  <c r="F6" i="6"/>
  <c r="E6" i="6"/>
  <c r="D6" i="6"/>
  <c r="C6" i="6"/>
  <c r="B6" i="6"/>
  <c r="D15" i="6" l="1"/>
  <c r="D17" i="6" s="1"/>
  <c r="D8" i="6"/>
  <c r="E15" i="6"/>
  <c r="E17" i="6" s="1"/>
  <c r="E8" i="6"/>
  <c r="B7" i="6"/>
  <c r="B8" i="6"/>
  <c r="F7" i="6"/>
  <c r="F8" i="6"/>
  <c r="C7" i="6"/>
  <c r="C8" i="6"/>
  <c r="G7" i="6"/>
  <c r="G8" i="6"/>
  <c r="D7" i="6"/>
  <c r="E24" i="6"/>
  <c r="E26" i="6" s="1"/>
  <c r="E16" i="6"/>
  <c r="D16" i="6"/>
  <c r="D24" i="6"/>
  <c r="D26" i="6" s="1"/>
  <c r="F15" i="6"/>
  <c r="F17" i="6" s="1"/>
  <c r="E7" i="6"/>
  <c r="C15" i="6"/>
  <c r="C17" i="6" s="1"/>
  <c r="G15" i="6"/>
  <c r="G17" i="6" s="1"/>
  <c r="B15" i="6"/>
  <c r="B17" i="6" s="1"/>
  <c r="C16" i="6" l="1"/>
  <c r="C24" i="6"/>
  <c r="C26" i="6" s="1"/>
  <c r="G11" i="6"/>
  <c r="G9" i="6"/>
  <c r="G10" i="6"/>
  <c r="B11" i="6"/>
  <c r="B9" i="6"/>
  <c r="B10" i="6"/>
  <c r="F11" i="6"/>
  <c r="F9" i="6"/>
  <c r="F10" i="6"/>
  <c r="D11" i="6"/>
  <c r="D9" i="6"/>
  <c r="D10" i="6"/>
  <c r="F16" i="6"/>
  <c r="F24" i="6"/>
  <c r="F26" i="6" s="1"/>
  <c r="B24" i="6"/>
  <c r="B26" i="6" s="1"/>
  <c r="B16" i="6"/>
  <c r="C11" i="6"/>
  <c r="C9" i="6"/>
  <c r="C10" i="6"/>
  <c r="D19" i="6"/>
  <c r="D20" i="6"/>
  <c r="D18" i="6"/>
  <c r="E19" i="6"/>
  <c r="E20" i="6"/>
  <c r="E18" i="6"/>
  <c r="E10" i="6"/>
  <c r="E11" i="6"/>
  <c r="E9" i="6"/>
  <c r="G16" i="6"/>
  <c r="G24" i="6"/>
  <c r="G26" i="6" s="1"/>
  <c r="D33" i="6"/>
  <c r="D35" i="6" s="1"/>
  <c r="D25" i="6"/>
  <c r="E33" i="6"/>
  <c r="E35" i="6" s="1"/>
  <c r="E25" i="6"/>
  <c r="D6" i="5"/>
  <c r="E6" i="5"/>
  <c r="F6" i="5"/>
  <c r="G6" i="5"/>
  <c r="C6" i="5"/>
  <c r="F8" i="5" l="1"/>
  <c r="F7" i="5"/>
  <c r="E8" i="5"/>
  <c r="E7" i="5"/>
  <c r="C15" i="5"/>
  <c r="C7" i="5"/>
  <c r="C8" i="5"/>
  <c r="D7" i="5"/>
  <c r="D8" i="5"/>
  <c r="G7" i="5"/>
  <c r="G8" i="5"/>
  <c r="G25" i="6"/>
  <c r="G33" i="6"/>
  <c r="G35" i="6" s="1"/>
  <c r="B33" i="6"/>
  <c r="B35" i="6" s="1"/>
  <c r="B25" i="6"/>
  <c r="C20" i="6"/>
  <c r="C18" i="6"/>
  <c r="C19" i="6"/>
  <c r="E42" i="6"/>
  <c r="E44" i="6" s="1"/>
  <c r="E34" i="6"/>
  <c r="C25" i="6"/>
  <c r="C33" i="6"/>
  <c r="C35" i="6" s="1"/>
  <c r="G20" i="6"/>
  <c r="G18" i="6"/>
  <c r="G19" i="6"/>
  <c r="D28" i="6"/>
  <c r="D29" i="6"/>
  <c r="D27" i="6"/>
  <c r="F25" i="6"/>
  <c r="F33" i="6"/>
  <c r="F35" i="6" s="1"/>
  <c r="E28" i="6"/>
  <c r="E29" i="6"/>
  <c r="E27" i="6"/>
  <c r="D42" i="6"/>
  <c r="D44" i="6" s="1"/>
  <c r="D34" i="6"/>
  <c r="B19" i="6"/>
  <c r="B20" i="6"/>
  <c r="B18" i="6"/>
  <c r="F20" i="6"/>
  <c r="F18" i="6"/>
  <c r="F19" i="6"/>
  <c r="D15" i="5"/>
  <c r="E15" i="5"/>
  <c r="G11" i="5"/>
  <c r="F15" i="5"/>
  <c r="F11" i="5"/>
  <c r="C24" i="5"/>
  <c r="D24" i="5"/>
  <c r="F10" i="5"/>
  <c r="G15" i="5"/>
  <c r="B6" i="5"/>
  <c r="F9" i="5"/>
  <c r="D25" i="5" l="1"/>
  <c r="D26" i="5"/>
  <c r="D33" i="5"/>
  <c r="B7" i="5"/>
  <c r="B8" i="5"/>
  <c r="C25" i="5"/>
  <c r="C33" i="5"/>
  <c r="C26" i="5"/>
  <c r="E17" i="5"/>
  <c r="E16" i="5"/>
  <c r="D16" i="5"/>
  <c r="D17" i="5"/>
  <c r="D20" i="5" s="1"/>
  <c r="G16" i="5"/>
  <c r="G17" i="5"/>
  <c r="F24" i="5"/>
  <c r="F17" i="5"/>
  <c r="F18" i="5" s="1"/>
  <c r="F16" i="5"/>
  <c r="C16" i="5"/>
  <c r="C17" i="5"/>
  <c r="F29" i="6"/>
  <c r="F27" i="6"/>
  <c r="F28" i="6"/>
  <c r="C29" i="6"/>
  <c r="C27" i="6"/>
  <c r="C28" i="6"/>
  <c r="E37" i="6"/>
  <c r="E38" i="6"/>
  <c r="E36" i="6"/>
  <c r="G29" i="6"/>
  <c r="G27" i="6"/>
  <c r="G28" i="6"/>
  <c r="G34" i="6"/>
  <c r="G42" i="6"/>
  <c r="G44" i="6" s="1"/>
  <c r="D43" i="6"/>
  <c r="F34" i="6"/>
  <c r="F42" i="6"/>
  <c r="F44" i="6" s="1"/>
  <c r="B34" i="6"/>
  <c r="B42" i="6"/>
  <c r="B44" i="6" s="1"/>
  <c r="C34" i="6"/>
  <c r="C42" i="6"/>
  <c r="C44" i="6" s="1"/>
  <c r="E43" i="6"/>
  <c r="D38" i="6"/>
  <c r="D37" i="6"/>
  <c r="D36" i="6"/>
  <c r="B28" i="6"/>
  <c r="B29" i="6"/>
  <c r="B27" i="6"/>
  <c r="G10" i="5"/>
  <c r="E18" i="5"/>
  <c r="G9" i="5"/>
  <c r="E24" i="5"/>
  <c r="E11" i="5"/>
  <c r="E9" i="5"/>
  <c r="E10" i="5"/>
  <c r="B15" i="5"/>
  <c r="E19" i="5"/>
  <c r="E20" i="5"/>
  <c r="G24" i="5"/>
  <c r="D10" i="5"/>
  <c r="D11" i="5"/>
  <c r="D9" i="5"/>
  <c r="D18" i="5"/>
  <c r="C11" i="5"/>
  <c r="C10" i="5"/>
  <c r="C9" i="5"/>
  <c r="C18" i="5"/>
  <c r="C19" i="5"/>
  <c r="C20" i="5"/>
  <c r="C6" i="3"/>
  <c r="G6" i="3"/>
  <c r="F6" i="3"/>
  <c r="E6" i="3"/>
  <c r="D6" i="3"/>
  <c r="B17" i="5" l="1"/>
  <c r="B16" i="5"/>
  <c r="E8" i="3"/>
  <c r="E7" i="3"/>
  <c r="D19" i="5"/>
  <c r="G25" i="5"/>
  <c r="G33" i="5"/>
  <c r="G26" i="5"/>
  <c r="F26" i="5"/>
  <c r="F25" i="5"/>
  <c r="F33" i="5"/>
  <c r="C34" i="5"/>
  <c r="C35" i="5"/>
  <c r="C42" i="5"/>
  <c r="D34" i="5"/>
  <c r="D35" i="5"/>
  <c r="D42" i="5"/>
  <c r="D7" i="3"/>
  <c r="D8" i="3"/>
  <c r="E26" i="5"/>
  <c r="E29" i="5" s="1"/>
  <c r="E25" i="5"/>
  <c r="E33" i="5"/>
  <c r="C7" i="3"/>
  <c r="C8" i="3"/>
  <c r="F8" i="3"/>
  <c r="F7" i="3"/>
  <c r="G7" i="3"/>
  <c r="G8" i="3"/>
  <c r="F43" i="6"/>
  <c r="E46" i="6"/>
  <c r="E47" i="6"/>
  <c r="E45" i="6"/>
  <c r="B38" i="6"/>
  <c r="B36" i="6"/>
  <c r="B37" i="6"/>
  <c r="G38" i="6"/>
  <c r="G36" i="6"/>
  <c r="G37" i="6"/>
  <c r="B43" i="6"/>
  <c r="D46" i="6"/>
  <c r="D47" i="6"/>
  <c r="D45" i="6"/>
  <c r="C38" i="6"/>
  <c r="C36" i="6"/>
  <c r="C37" i="6"/>
  <c r="F38" i="6"/>
  <c r="F36" i="6"/>
  <c r="F37" i="6"/>
  <c r="G43" i="6"/>
  <c r="C43" i="6"/>
  <c r="B6" i="3"/>
  <c r="F19" i="5"/>
  <c r="F20" i="5"/>
  <c r="F27" i="5"/>
  <c r="F28" i="5"/>
  <c r="F29" i="5"/>
  <c r="B24" i="5"/>
  <c r="D28" i="5"/>
  <c r="D29" i="5"/>
  <c r="D27" i="5"/>
  <c r="E28" i="5"/>
  <c r="G19" i="5"/>
  <c r="G20" i="5"/>
  <c r="G18" i="5"/>
  <c r="B9" i="5"/>
  <c r="B10" i="5"/>
  <c r="B11" i="5"/>
  <c r="C27" i="5"/>
  <c r="C28" i="5"/>
  <c r="C29" i="5"/>
  <c r="B6" i="2"/>
  <c r="E15" i="3"/>
  <c r="F15" i="3"/>
  <c r="D15" i="3"/>
  <c r="G15" i="3"/>
  <c r="C15" i="3"/>
  <c r="G16" i="3" l="1"/>
  <c r="G17" i="3"/>
  <c r="E17" i="3"/>
  <c r="E16" i="3"/>
  <c r="E27" i="5"/>
  <c r="B15" i="3"/>
  <c r="B7" i="3"/>
  <c r="B8" i="3"/>
  <c r="B11" i="3" s="1"/>
  <c r="F35" i="5"/>
  <c r="F34" i="5"/>
  <c r="F42" i="5"/>
  <c r="G34" i="5"/>
  <c r="G35" i="5"/>
  <c r="G42" i="5"/>
  <c r="C16" i="3"/>
  <c r="C17" i="3"/>
  <c r="D37" i="5"/>
  <c r="D38" i="5"/>
  <c r="D36" i="5"/>
  <c r="B15" i="2"/>
  <c r="B8" i="2"/>
  <c r="B7" i="2"/>
  <c r="E35" i="5"/>
  <c r="E42" i="5"/>
  <c r="E34" i="5"/>
  <c r="C43" i="5"/>
  <c r="C44" i="5"/>
  <c r="F16" i="3"/>
  <c r="F17" i="3"/>
  <c r="D16" i="3"/>
  <c r="D17" i="3"/>
  <c r="B26" i="5"/>
  <c r="B25" i="5"/>
  <c r="B33" i="5"/>
  <c r="D43" i="5"/>
  <c r="D44" i="5"/>
  <c r="D45" i="5" s="1"/>
  <c r="C38" i="5"/>
  <c r="C36" i="5"/>
  <c r="C37" i="5"/>
  <c r="G47" i="6"/>
  <c r="G45" i="6"/>
  <c r="G46" i="6"/>
  <c r="B47" i="6"/>
  <c r="B45" i="6"/>
  <c r="B46" i="6"/>
  <c r="C47" i="6"/>
  <c r="C45" i="6"/>
  <c r="C46" i="6"/>
  <c r="F46" i="6"/>
  <c r="F47" i="6"/>
  <c r="F45" i="6"/>
  <c r="B11" i="2"/>
  <c r="G27" i="5"/>
  <c r="G28" i="5"/>
  <c r="G29" i="5"/>
  <c r="C47" i="5"/>
  <c r="C45" i="5"/>
  <c r="C46" i="5"/>
  <c r="D46" i="5"/>
  <c r="B20" i="5"/>
  <c r="B19" i="5"/>
  <c r="B18" i="5"/>
  <c r="B24" i="2"/>
  <c r="B9" i="2"/>
  <c r="F24" i="3"/>
  <c r="F19" i="3"/>
  <c r="G24" i="3"/>
  <c r="C24" i="3"/>
  <c r="D24" i="3"/>
  <c r="E24" i="3"/>
  <c r="D10" i="3"/>
  <c r="D11" i="3"/>
  <c r="D9" i="3"/>
  <c r="C11" i="3"/>
  <c r="C9" i="3"/>
  <c r="C10" i="3"/>
  <c r="E10" i="3"/>
  <c r="E11" i="3"/>
  <c r="E9" i="3"/>
  <c r="G11" i="3"/>
  <c r="G9" i="3"/>
  <c r="G10" i="3"/>
  <c r="F10" i="3"/>
  <c r="F11" i="3"/>
  <c r="F9" i="3"/>
  <c r="B25" i="2" l="1"/>
  <c r="B33" i="2"/>
  <c r="B26" i="2"/>
  <c r="C25" i="3"/>
  <c r="C26" i="3"/>
  <c r="C33" i="3"/>
  <c r="B9" i="3"/>
  <c r="D47" i="5"/>
  <c r="E37" i="5"/>
  <c r="E38" i="5"/>
  <c r="E36" i="5"/>
  <c r="F43" i="5"/>
  <c r="F44" i="5"/>
  <c r="D26" i="3"/>
  <c r="D25" i="3"/>
  <c r="D33" i="3"/>
  <c r="E44" i="5"/>
  <c r="E43" i="5"/>
  <c r="B16" i="2"/>
  <c r="B17" i="2"/>
  <c r="B18" i="2" s="1"/>
  <c r="G25" i="3"/>
  <c r="G26" i="3"/>
  <c r="G33" i="3"/>
  <c r="B10" i="3"/>
  <c r="B35" i="5"/>
  <c r="B42" i="5"/>
  <c r="B34" i="5"/>
  <c r="G43" i="5"/>
  <c r="G44" i="5"/>
  <c r="B17" i="3"/>
  <c r="B16" i="3"/>
  <c r="B24" i="3"/>
  <c r="F25" i="3"/>
  <c r="F26" i="3"/>
  <c r="F28" i="3" s="1"/>
  <c r="F33" i="3"/>
  <c r="E26" i="3"/>
  <c r="E25" i="3"/>
  <c r="E33" i="3"/>
  <c r="G37" i="5"/>
  <c r="G38" i="5"/>
  <c r="G36" i="5"/>
  <c r="F36" i="5"/>
  <c r="F37" i="5"/>
  <c r="F38" i="5"/>
  <c r="B10" i="2"/>
  <c r="G47" i="5"/>
  <c r="G46" i="5"/>
  <c r="G45" i="5"/>
  <c r="B29" i="5"/>
  <c r="B28" i="5"/>
  <c r="B27" i="5"/>
  <c r="B20" i="2"/>
  <c r="F18" i="3"/>
  <c r="F20" i="3"/>
  <c r="B20" i="3"/>
  <c r="B18" i="3"/>
  <c r="B19" i="3"/>
  <c r="E19" i="3"/>
  <c r="E20" i="3"/>
  <c r="E18" i="3"/>
  <c r="D18" i="3"/>
  <c r="D19" i="3"/>
  <c r="D20" i="3"/>
  <c r="C20" i="3"/>
  <c r="C18" i="3"/>
  <c r="C19" i="3"/>
  <c r="G20" i="3"/>
  <c r="G18" i="3"/>
  <c r="G19" i="3"/>
  <c r="F34" i="3" l="1"/>
  <c r="F35" i="3"/>
  <c r="F42" i="3"/>
  <c r="G34" i="3"/>
  <c r="G35" i="3"/>
  <c r="G42" i="3"/>
  <c r="B44" i="5"/>
  <c r="B43" i="5"/>
  <c r="C34" i="3"/>
  <c r="C35" i="3"/>
  <c r="C38" i="3" s="1"/>
  <c r="C42" i="3"/>
  <c r="B34" i="2"/>
  <c r="B35" i="2"/>
  <c r="B42" i="2"/>
  <c r="B26" i="3"/>
  <c r="B25" i="3"/>
  <c r="B33" i="3"/>
  <c r="D35" i="3"/>
  <c r="D34" i="3"/>
  <c r="D42" i="3"/>
  <c r="B19" i="2"/>
  <c r="E35" i="3"/>
  <c r="E37" i="3" s="1"/>
  <c r="E34" i="3"/>
  <c r="E42" i="3"/>
  <c r="B38" i="5"/>
  <c r="B36" i="5"/>
  <c r="B37" i="5"/>
  <c r="E47" i="5"/>
  <c r="E45" i="5"/>
  <c r="E46" i="5"/>
  <c r="F47" i="5"/>
  <c r="F45" i="5"/>
  <c r="F46" i="5"/>
  <c r="G37" i="3"/>
  <c r="G38" i="3"/>
  <c r="G36" i="3"/>
  <c r="F38" i="3"/>
  <c r="F36" i="3"/>
  <c r="F37" i="3"/>
  <c r="C37" i="3"/>
  <c r="C36" i="3"/>
  <c r="E38" i="3"/>
  <c r="E36" i="3"/>
  <c r="D37" i="3"/>
  <c r="D38" i="3"/>
  <c r="D36" i="3"/>
  <c r="B47" i="5"/>
  <c r="B46" i="5"/>
  <c r="B45" i="5"/>
  <c r="E6" i="2"/>
  <c r="C6" i="2"/>
  <c r="D6" i="2"/>
  <c r="F6" i="2"/>
  <c r="G6" i="2"/>
  <c r="F27" i="3"/>
  <c r="F29" i="3"/>
  <c r="C29" i="3"/>
  <c r="C27" i="3"/>
  <c r="C28" i="3"/>
  <c r="B28" i="3"/>
  <c r="B29" i="3"/>
  <c r="B27" i="3"/>
  <c r="D28" i="3"/>
  <c r="D29" i="3"/>
  <c r="D27" i="3"/>
  <c r="E28" i="3"/>
  <c r="E29" i="3"/>
  <c r="E27" i="3"/>
  <c r="G29" i="3"/>
  <c r="G27" i="3"/>
  <c r="G28" i="3"/>
  <c r="F7" i="2" l="1"/>
  <c r="F8" i="2"/>
  <c r="C43" i="3"/>
  <c r="C44" i="3"/>
  <c r="C45" i="3" s="1"/>
  <c r="F43" i="3"/>
  <c r="F44" i="3"/>
  <c r="G7" i="2"/>
  <c r="G8" i="2"/>
  <c r="E44" i="3"/>
  <c r="E45" i="3" s="1"/>
  <c r="E43" i="3"/>
  <c r="D8" i="2"/>
  <c r="D7" i="2"/>
  <c r="B43" i="2"/>
  <c r="B44" i="2"/>
  <c r="G43" i="3"/>
  <c r="G44" i="3"/>
  <c r="G45" i="3" s="1"/>
  <c r="E8" i="2"/>
  <c r="E7" i="2"/>
  <c r="D43" i="3"/>
  <c r="D44" i="3"/>
  <c r="D45" i="3" s="1"/>
  <c r="C7" i="2"/>
  <c r="C8" i="2"/>
  <c r="B34" i="3"/>
  <c r="B35" i="3"/>
  <c r="B42" i="3"/>
  <c r="B38" i="2"/>
  <c r="B36" i="2"/>
  <c r="B37" i="2"/>
  <c r="F15" i="2"/>
  <c r="D15" i="2"/>
  <c r="C15" i="2"/>
  <c r="E15" i="2"/>
  <c r="G15" i="2"/>
  <c r="E46" i="3"/>
  <c r="E47" i="3"/>
  <c r="C47" i="3"/>
  <c r="E17" i="2" l="1"/>
  <c r="E16" i="2"/>
  <c r="D47" i="3"/>
  <c r="G46" i="3"/>
  <c r="C16" i="2"/>
  <c r="C17" i="2"/>
  <c r="B38" i="3"/>
  <c r="B36" i="3"/>
  <c r="B37" i="3"/>
  <c r="F45" i="3"/>
  <c r="F46" i="3"/>
  <c r="F47" i="3"/>
  <c r="D46" i="3"/>
  <c r="G47" i="3"/>
  <c r="D17" i="2"/>
  <c r="D16" i="2"/>
  <c r="C46" i="3"/>
  <c r="G16" i="2"/>
  <c r="G17" i="2"/>
  <c r="F17" i="2"/>
  <c r="F16" i="2"/>
  <c r="B43" i="3"/>
  <c r="B44" i="3"/>
  <c r="C24" i="2"/>
  <c r="G24" i="2"/>
  <c r="F24" i="2"/>
  <c r="E24" i="2"/>
  <c r="D24" i="2"/>
  <c r="C9" i="2"/>
  <c r="C11" i="2"/>
  <c r="C10" i="2"/>
  <c r="D11" i="2"/>
  <c r="D10" i="2"/>
  <c r="D9" i="2"/>
  <c r="F10" i="2"/>
  <c r="F9" i="2"/>
  <c r="F11" i="2"/>
  <c r="G11" i="2"/>
  <c r="G10" i="2"/>
  <c r="G9" i="2"/>
  <c r="E11" i="2"/>
  <c r="E9" i="2"/>
  <c r="E10" i="2"/>
  <c r="C25" i="2" l="1"/>
  <c r="C33" i="2"/>
  <c r="C26" i="2"/>
  <c r="E26" i="2"/>
  <c r="E25" i="2"/>
  <c r="E33" i="2"/>
  <c r="B45" i="3"/>
  <c r="B46" i="3"/>
  <c r="B47" i="3"/>
  <c r="F26" i="2"/>
  <c r="F33" i="2"/>
  <c r="F25" i="2"/>
  <c r="D26" i="2"/>
  <c r="D33" i="2"/>
  <c r="D25" i="2"/>
  <c r="G25" i="2"/>
  <c r="G33" i="2"/>
  <c r="G26" i="2"/>
  <c r="E20" i="2"/>
  <c r="E18" i="2"/>
  <c r="E19" i="2"/>
  <c r="D20" i="2"/>
  <c r="D18" i="2"/>
  <c r="D19" i="2"/>
  <c r="F18" i="2"/>
  <c r="F19" i="2"/>
  <c r="F20" i="2"/>
  <c r="F34" i="2" l="1"/>
  <c r="F42" i="2"/>
  <c r="F35" i="2"/>
  <c r="D35" i="2"/>
  <c r="D34" i="2"/>
  <c r="D42" i="2"/>
  <c r="E35" i="2"/>
  <c r="E42" i="2"/>
  <c r="E34" i="2"/>
  <c r="C34" i="2"/>
  <c r="C35" i="2"/>
  <c r="C42" i="2"/>
  <c r="G34" i="2"/>
  <c r="G35" i="2"/>
  <c r="G42" i="2"/>
  <c r="F28" i="2"/>
  <c r="F29" i="2"/>
  <c r="F27" i="2"/>
  <c r="C20" i="2"/>
  <c r="C18" i="2"/>
  <c r="C19" i="2"/>
  <c r="G27" i="2"/>
  <c r="G29" i="2"/>
  <c r="G28" i="2"/>
  <c r="G19" i="2"/>
  <c r="G18" i="2"/>
  <c r="G20" i="2"/>
  <c r="C29" i="2"/>
  <c r="C28" i="2"/>
  <c r="C27" i="2"/>
  <c r="C43" i="2" l="1"/>
  <c r="C44" i="2"/>
  <c r="E44" i="2"/>
  <c r="E43" i="2"/>
  <c r="D36" i="2"/>
  <c r="D37" i="2"/>
  <c r="D38" i="2"/>
  <c r="G43" i="2"/>
  <c r="G44" i="2"/>
  <c r="C38" i="2"/>
  <c r="C37" i="2"/>
  <c r="C36" i="2"/>
  <c r="E38" i="2"/>
  <c r="E36" i="2"/>
  <c r="E37" i="2"/>
  <c r="F38" i="2"/>
  <c r="F36" i="2"/>
  <c r="F37" i="2"/>
  <c r="G37" i="2"/>
  <c r="G38" i="2"/>
  <c r="G36" i="2"/>
  <c r="D43" i="2"/>
  <c r="D44" i="2"/>
  <c r="F43" i="2"/>
  <c r="F44" i="2"/>
  <c r="D47" i="2"/>
  <c r="D46" i="2"/>
  <c r="D45" i="2"/>
  <c r="E47" i="2"/>
  <c r="E45" i="2"/>
  <c r="E46" i="2"/>
  <c r="G46" i="2"/>
  <c r="G47" i="2"/>
  <c r="G45" i="2"/>
  <c r="E29" i="2"/>
  <c r="E27" i="2"/>
  <c r="E28" i="2"/>
  <c r="C45" i="2"/>
  <c r="C46" i="2"/>
  <c r="C47" i="2"/>
  <c r="B29" i="2"/>
  <c r="B27" i="2"/>
  <c r="B28" i="2"/>
  <c r="F47" i="2"/>
  <c r="F45" i="2"/>
  <c r="F46" i="2"/>
  <c r="B47" i="2"/>
  <c r="B45" i="2"/>
  <c r="B46" i="2"/>
  <c r="D29" i="2"/>
  <c r="D27" i="2"/>
  <c r="D28" i="2"/>
</calcChain>
</file>

<file path=xl/sharedStrings.xml><?xml version="1.0" encoding="utf-8"?>
<sst xmlns="http://schemas.openxmlformats.org/spreadsheetml/2006/main" count="284" uniqueCount="44">
  <si>
    <t>E 13</t>
  </si>
  <si>
    <t>Jahressumme 1,0 Stelle</t>
  </si>
  <si>
    <t>Jahressumme 0,75 Stelle</t>
  </si>
  <si>
    <t>Jahressumme 0,5 Stelle</t>
  </si>
  <si>
    <t>€ / Stufe</t>
  </si>
  <si>
    <t>jeweils inkl. Jahressonderzahlung</t>
  </si>
  <si>
    <t>Entgeltgruppe E 13</t>
  </si>
  <si>
    <t>Hochrechnung 2026</t>
  </si>
  <si>
    <t>Hochrechnung 2027</t>
  </si>
  <si>
    <t>Jahressumme 0,65 Stelle</t>
  </si>
  <si>
    <t>Entgeltgruppe E 14</t>
  </si>
  <si>
    <t>E 14</t>
  </si>
  <si>
    <t>ab 02/25</t>
  </si>
  <si>
    <t>Hochrechnung 2028</t>
  </si>
  <si>
    <t>Ergebnis der Tarifrunde TV-L 2023</t>
  </si>
  <si>
    <t>1. Laufzeit</t>
  </si>
  <si>
    <t>25 Monate: 01.10.2023 - 31.10.2025</t>
  </si>
  <si>
    <t>2. Entgelt</t>
  </si>
  <si>
    <t>Erhöhung der Tabellenentgelte in 2 Schritten nach 13 Monaten Verzögerung:</t>
  </si>
  <si>
    <t>* 01.10.2023: keine Erhöhung ("Nullrunde")</t>
  </si>
  <si>
    <t>* 01.11.2024: +200 €</t>
  </si>
  <si>
    <t>* 01.02.2025: +5,5%, mindestens 140 €</t>
  </si>
  <si>
    <t>Daraus ergibt sich ein Mindesterhöhungsbetrag über die gesamte Tariflaufzeit von 200 € + 140 € = 340 €.</t>
  </si>
  <si>
    <t>Einmalzahlungen von insgesamt 3000 € in 11 Monatsbeträgen als einkommensteuerfreie "Inflationsabmilderungsprämie</t>
  </si>
  <si>
    <t>* Dezember 2023: 1800 € (Auszahlung LBV erfolgt in 3/2024)</t>
  </si>
  <si>
    <t>* Januar 2024 bis einschließlich Oktober 2024: je 120 € (Auszahlung LBV erfolgt in 3/2024, rückwirkend per 1/2024)</t>
  </si>
  <si>
    <t xml:space="preserve">Die angeggebenen Werte beziehen sich immer auf eine 100% Stelle. </t>
  </si>
  <si>
    <t>Annahme: 3,2 % Tarifsteigerung</t>
  </si>
  <si>
    <t>E 14 (bis 01/25)</t>
  </si>
  <si>
    <t>E 13 (bis 01/25)</t>
  </si>
  <si>
    <t>Entgeltgruppe E 12</t>
  </si>
  <si>
    <t>E 12 (bis 01/25)</t>
  </si>
  <si>
    <t>E 12</t>
  </si>
  <si>
    <t>Tabellen sind mit Blattschutz gesichert (Kennwort: PHHD)</t>
  </si>
  <si>
    <t>Zum 01.11.2024 erfolgt der erste Erhöhungsschritt der Tarifrunde 2023-2025 mit pauschal +200 €.</t>
  </si>
  <si>
    <t>Zum 01.02.2025 erfolgt der zweite Erhöhungsschritt mit +5,5%, mindestens aber 140 €.</t>
  </si>
  <si>
    <t>Hochrechnung 2029</t>
  </si>
  <si>
    <r>
      <t xml:space="preserve">mtl. AG-Brutto ab 02/25        </t>
    </r>
    <r>
      <rPr>
        <b/>
        <sz val="10"/>
        <color theme="1"/>
        <rFont val="Calibri"/>
        <family val="2"/>
        <scheme val="minor"/>
      </rPr>
      <t>(inkl. 31 % Sozialversicherung)</t>
    </r>
  </si>
  <si>
    <t>mtl. AG-Brutto (inkl. 31 % Sozialversicherung)</t>
  </si>
  <si>
    <t>Entgeltgruppe E 11</t>
  </si>
  <si>
    <t>E 11 (bis 01/25)</t>
  </si>
  <si>
    <t>E 11</t>
  </si>
  <si>
    <t>offizielle Entgelttabelle TV-L 2025, Tarifabschluss vom 09.12.2023</t>
  </si>
  <si>
    <t>Pädagogische Hochschule Heidelberg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</si>
</sst>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2" borderId="0" xfId="0" applyFont="1" applyFill="1"/>
    <xf numFmtId="0" fontId="0" fillId="2" borderId="0" xfId="0" applyFill="1"/>
    <xf numFmtId="0" fontId="1" fillId="0" borderId="1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vertical="center" wrapText="1"/>
    </xf>
    <xf numFmtId="0" fontId="1" fillId="3" borderId="1" xfId="0" quotePrefix="1" applyFont="1" applyFill="1" applyBorder="1" applyAlignment="1">
      <alignment vertical="center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0" fontId="0" fillId="0" borderId="0" xfId="0" applyFill="1"/>
    <xf numFmtId="0" fontId="3" fillId="0" borderId="0" xfId="1" applyFont="1" applyFill="1" applyBorder="1" applyAlignment="1">
      <alignment horizontal="left" vertical="center"/>
    </xf>
    <xf numFmtId="0" fontId="4" fillId="4" borderId="0" xfId="0" applyFont="1" applyFill="1" applyBorder="1" applyAlignment="1">
      <alignment vertical="center" wrapText="1"/>
    </xf>
    <xf numFmtId="0" fontId="8" fillId="0" borderId="0" xfId="0" applyFont="1" applyFill="1"/>
    <xf numFmtId="0" fontId="9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3" fillId="0" borderId="0" xfId="0" applyFont="1"/>
    <xf numFmtId="0" fontId="1" fillId="3" borderId="1" xfId="0" quotePrefix="1" applyFont="1" applyFill="1" applyBorder="1" applyAlignment="1">
      <alignment wrapText="1"/>
    </xf>
    <xf numFmtId="0" fontId="4" fillId="4" borderId="0" xfId="0" applyFont="1" applyFill="1" applyBorder="1" applyAlignment="1">
      <alignment horizontal="right" vertical="center" wrapText="1"/>
    </xf>
    <xf numFmtId="0" fontId="12" fillId="0" borderId="0" xfId="0" applyFont="1"/>
    <xf numFmtId="14" fontId="7" fillId="0" borderId="0" xfId="0" applyNumberFormat="1" applyFont="1" applyAlignment="1">
      <alignment horizontal="left"/>
    </xf>
    <xf numFmtId="0" fontId="1" fillId="0" borderId="0" xfId="0" applyFont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right" vertical="center" wrapText="1"/>
    </xf>
    <xf numFmtId="2" fontId="7" fillId="0" borderId="0" xfId="0" applyNumberFormat="1" applyFont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114300</xdr:rowOff>
    </xdr:to>
    <xdr:sp macro="" textlink="">
      <xdr:nvSpPr>
        <xdr:cNvPr id="2" name="AutoShape 2" descr="https://oeffentlicher-dienst.info/_pic/info.png">
          <a:extLst>
            <a:ext uri="{FF2B5EF4-FFF2-40B4-BE49-F238E27FC236}">
              <a16:creationId xmlns:a16="http://schemas.microsoft.com/office/drawing/2014/main" id="{01EEC904-55A1-4DE7-B847-574257FCEE89}"/>
            </a:ext>
          </a:extLst>
        </xdr:cNvPr>
        <xdr:cNvSpPr>
          <a:spLocks noChangeAspect="1" noChangeArrowheads="1"/>
        </xdr:cNvSpPr>
      </xdr:nvSpPr>
      <xdr:spPr bwMode="auto">
        <a:xfrm>
          <a:off x="0" y="3914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91308-06F5-4D9D-93DA-6B5E12D4AF44}">
  <sheetPr>
    <pageSetUpPr fitToPage="1"/>
  </sheetPr>
  <dimension ref="A1:I47"/>
  <sheetViews>
    <sheetView view="pageBreakPreview" zoomScaleNormal="100" zoomScaleSheetLayoutView="100" workbookViewId="0">
      <selection activeCell="A3" sqref="A3"/>
    </sheetView>
  </sheetViews>
  <sheetFormatPr baseColWidth="10" defaultRowHeight="15" x14ac:dyDescent="0.25"/>
  <cols>
    <col min="1" max="1" width="26.85546875" customWidth="1"/>
    <col min="2" max="5" width="12.85546875" customWidth="1"/>
    <col min="6" max="7" width="13.5703125" customWidth="1"/>
    <col min="8" max="8" width="11.42578125" customWidth="1"/>
    <col min="10" max="10" width="17" customWidth="1"/>
    <col min="11" max="11" width="14.28515625" bestFit="1" customWidth="1"/>
  </cols>
  <sheetData>
    <row r="1" spans="1:9" ht="18.75" x14ac:dyDescent="0.3">
      <c r="A1" s="1" t="s">
        <v>42</v>
      </c>
      <c r="B1" s="2"/>
      <c r="C1" s="2"/>
      <c r="D1" s="2"/>
      <c r="E1" s="2"/>
      <c r="F1" s="1" t="s">
        <v>39</v>
      </c>
      <c r="G1" s="2"/>
      <c r="H1" s="27">
        <v>45658</v>
      </c>
      <c r="I1" s="17"/>
    </row>
    <row r="2" spans="1:9" s="14" customFormat="1" ht="18.75" x14ac:dyDescent="0.3">
      <c r="A2" s="13"/>
    </row>
    <row r="3" spans="1:9" ht="18.75" x14ac:dyDescent="0.25">
      <c r="A3" s="16">
        <v>2025</v>
      </c>
      <c r="C3" s="31" t="s">
        <v>43</v>
      </c>
      <c r="D3" s="5"/>
      <c r="E3" s="5"/>
      <c r="F3" s="5"/>
      <c r="G3" s="4"/>
    </row>
    <row r="4" spans="1:9" x14ac:dyDescent="0.25">
      <c r="A4" s="9" t="s">
        <v>4</v>
      </c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</row>
    <row r="5" spans="1:9" x14ac:dyDescent="0.25">
      <c r="A5" s="6" t="s">
        <v>40</v>
      </c>
      <c r="B5" s="7">
        <v>3852.64</v>
      </c>
      <c r="C5" s="7">
        <v>4098.38</v>
      </c>
      <c r="D5" s="7">
        <v>4378.29</v>
      </c>
      <c r="E5" s="7">
        <v>4804.26</v>
      </c>
      <c r="F5" s="7">
        <v>5422.6</v>
      </c>
      <c r="G5" s="7">
        <v>5579.28</v>
      </c>
    </row>
    <row r="6" spans="1:9" x14ac:dyDescent="0.25">
      <c r="A6" s="6" t="s">
        <v>12</v>
      </c>
      <c r="B6" s="7">
        <f t="shared" ref="B6:G6" si="0">B5*1.055</f>
        <v>4064.5351999999998</v>
      </c>
      <c r="C6" s="7">
        <f t="shared" si="0"/>
        <v>4323.7909</v>
      </c>
      <c r="D6" s="7">
        <f t="shared" si="0"/>
        <v>4619.0959499999999</v>
      </c>
      <c r="E6" s="7">
        <f t="shared" si="0"/>
        <v>5068.4943000000003</v>
      </c>
      <c r="F6" s="7">
        <f t="shared" si="0"/>
        <v>5720.8429999999998</v>
      </c>
      <c r="G6" s="7">
        <f t="shared" si="0"/>
        <v>5886.1403999999993</v>
      </c>
    </row>
    <row r="7" spans="1:9" ht="28.5" x14ac:dyDescent="0.25">
      <c r="A7" s="24" t="s">
        <v>37</v>
      </c>
      <c r="B7" s="12">
        <f t="shared" ref="B7:G7" si="1">B6*1.31</f>
        <v>5324.5411119999999</v>
      </c>
      <c r="C7" s="12">
        <f t="shared" si="1"/>
        <v>5664.1660790000005</v>
      </c>
      <c r="D7" s="12">
        <f t="shared" si="1"/>
        <v>6051.0156944999999</v>
      </c>
      <c r="E7" s="12">
        <f t="shared" si="1"/>
        <v>6639.7275330000002</v>
      </c>
      <c r="F7" s="12">
        <f t="shared" si="1"/>
        <v>7494.3043299999999</v>
      </c>
      <c r="G7" s="12">
        <f t="shared" si="1"/>
        <v>7710.8439239999998</v>
      </c>
    </row>
    <row r="8" spans="1:9" ht="24.75" x14ac:dyDescent="0.25">
      <c r="A8" s="3" t="s">
        <v>1</v>
      </c>
      <c r="B8" s="8">
        <f t="shared" ref="B8:G8" si="2">(B5*1+B6*11+B6*74.35%)*1.31</f>
        <v>67575.706948772</v>
      </c>
      <c r="C8" s="8">
        <f t="shared" si="2"/>
        <v>71886.012148736496</v>
      </c>
      <c r="D8" s="8">
        <f t="shared" si="2"/>
        <v>76795.662708360745</v>
      </c>
      <c r="E8" s="8">
        <f t="shared" si="2"/>
        <v>84267.220883785514</v>
      </c>
      <c r="F8" s="8">
        <f t="shared" si="2"/>
        <v>95112.968899355008</v>
      </c>
      <c r="G8" s="8">
        <f t="shared" si="2"/>
        <v>97861.152421494</v>
      </c>
      <c r="H8" s="10" t="s">
        <v>5</v>
      </c>
    </row>
    <row r="9" spans="1:9" ht="24.75" x14ac:dyDescent="0.25">
      <c r="A9" s="3" t="s">
        <v>2</v>
      </c>
      <c r="B9" s="8">
        <f>B8*0.75</f>
        <v>50681.780211578996</v>
      </c>
      <c r="C9" s="8">
        <f>C8*0.75</f>
        <v>53914.509111552368</v>
      </c>
      <c r="D9" s="8">
        <f t="shared" ref="D9:G9" si="3">D8*0.75</f>
        <v>57596.747031270555</v>
      </c>
      <c r="E9" s="8">
        <f t="shared" si="3"/>
        <v>63200.415662839136</v>
      </c>
      <c r="F9" s="8">
        <f t="shared" si="3"/>
        <v>71334.726674516249</v>
      </c>
      <c r="G9" s="8">
        <f t="shared" si="3"/>
        <v>73395.864316120496</v>
      </c>
      <c r="H9" s="10" t="s">
        <v>5</v>
      </c>
    </row>
    <row r="10" spans="1:9" ht="24.75" x14ac:dyDescent="0.25">
      <c r="A10" s="3" t="s">
        <v>9</v>
      </c>
      <c r="B10" s="8">
        <f>B8*0.65</f>
        <v>43924.209516701805</v>
      </c>
      <c r="C10" s="8">
        <f>C8*0.65</f>
        <v>46725.907896678727</v>
      </c>
      <c r="D10" s="8">
        <f t="shared" ref="D10:G10" si="4">D8*0.65</f>
        <v>49917.180760434487</v>
      </c>
      <c r="E10" s="8">
        <f t="shared" si="4"/>
        <v>54773.693574460587</v>
      </c>
      <c r="F10" s="8">
        <f>F8*0.65</f>
        <v>61823.42978458076</v>
      </c>
      <c r="G10" s="8">
        <f t="shared" si="4"/>
        <v>63609.749073971099</v>
      </c>
      <c r="H10" s="10" t="s">
        <v>5</v>
      </c>
    </row>
    <row r="11" spans="1:9" ht="24.75" x14ac:dyDescent="0.25">
      <c r="A11" s="3" t="s">
        <v>3</v>
      </c>
      <c r="B11" s="8">
        <f>B8*0.5</f>
        <v>33787.853474386</v>
      </c>
      <c r="C11" s="8">
        <f>C8*0.5</f>
        <v>35943.006074368248</v>
      </c>
      <c r="D11" s="8">
        <f t="shared" ref="D11:F11" si="5">D8*0.5</f>
        <v>38397.831354180373</v>
      </c>
      <c r="E11" s="8">
        <f>E8*0.5</f>
        <v>42133.610441892757</v>
      </c>
      <c r="F11" s="8">
        <f t="shared" si="5"/>
        <v>47556.484449677504</v>
      </c>
      <c r="G11" s="8">
        <f>G8*0.5</f>
        <v>48930.576210747</v>
      </c>
      <c r="H11" s="10" t="s">
        <v>5</v>
      </c>
    </row>
    <row r="13" spans="1:9" ht="18.75" x14ac:dyDescent="0.25">
      <c r="A13" s="25" t="s">
        <v>7</v>
      </c>
      <c r="B13" s="15" t="s">
        <v>27</v>
      </c>
      <c r="C13" s="5"/>
      <c r="D13" s="5"/>
      <c r="E13" s="5"/>
      <c r="F13" s="5"/>
      <c r="G13" s="4"/>
    </row>
    <row r="14" spans="1:9" x14ac:dyDescent="0.25">
      <c r="A14" s="9" t="s">
        <v>4</v>
      </c>
      <c r="B14" s="9">
        <v>1</v>
      </c>
      <c r="C14" s="9">
        <v>2</v>
      </c>
      <c r="D14" s="9">
        <v>3</v>
      </c>
      <c r="E14" s="9">
        <v>4</v>
      </c>
      <c r="F14" s="9">
        <v>5</v>
      </c>
      <c r="G14" s="9">
        <v>6</v>
      </c>
    </row>
    <row r="15" spans="1:9" x14ac:dyDescent="0.25">
      <c r="A15" s="6" t="s">
        <v>41</v>
      </c>
      <c r="B15" s="7">
        <f t="shared" ref="B15:G15" si="6">B6*1.032</f>
        <v>4194.6003264000001</v>
      </c>
      <c r="C15" s="7">
        <f t="shared" si="6"/>
        <v>4462.1522088000002</v>
      </c>
      <c r="D15" s="7">
        <f t="shared" si="6"/>
        <v>4766.9070204</v>
      </c>
      <c r="E15" s="7">
        <f t="shared" si="6"/>
        <v>5230.6861176000002</v>
      </c>
      <c r="F15" s="7">
        <f t="shared" si="6"/>
        <v>5903.9099759999999</v>
      </c>
      <c r="G15" s="7">
        <f t="shared" si="6"/>
        <v>6074.4968927999998</v>
      </c>
    </row>
    <row r="16" spans="1:9" ht="30" x14ac:dyDescent="0.25">
      <c r="A16" s="11" t="s">
        <v>38</v>
      </c>
      <c r="B16" s="12">
        <f t="shared" ref="B16:G16" si="7">B15*1.31</f>
        <v>5494.9264275840005</v>
      </c>
      <c r="C16" s="12">
        <f t="shared" si="7"/>
        <v>5845.419393528</v>
      </c>
      <c r="D16" s="12">
        <f t="shared" si="7"/>
        <v>6244.6481967240006</v>
      </c>
      <c r="E16" s="12">
        <f t="shared" si="7"/>
        <v>6852.1988140560006</v>
      </c>
      <c r="F16" s="12">
        <f t="shared" si="7"/>
        <v>7734.1220685600001</v>
      </c>
      <c r="G16" s="12">
        <f t="shared" si="7"/>
        <v>7957.5909295680003</v>
      </c>
    </row>
    <row r="17" spans="1:8" ht="24.75" x14ac:dyDescent="0.25">
      <c r="A17" s="3" t="s">
        <v>1</v>
      </c>
      <c r="B17" s="8">
        <f t="shared" ref="B17:G17" si="8">(B15*12+B15*74.35%)*1.31</f>
        <v>70024.594929916711</v>
      </c>
      <c r="C17" s="8">
        <f t="shared" si="8"/>
        <v>74491.102041424077</v>
      </c>
      <c r="D17" s="8">
        <f t="shared" si="8"/>
        <v>79578.674294952303</v>
      </c>
      <c r="E17" s="8">
        <f t="shared" si="8"/>
        <v>87320.995586922654</v>
      </c>
      <c r="F17" s="8">
        <f t="shared" si="8"/>
        <v>98559.784580694366</v>
      </c>
      <c r="G17" s="8">
        <f t="shared" si="8"/>
        <v>101407.5600109498</v>
      </c>
      <c r="H17" s="10" t="s">
        <v>5</v>
      </c>
    </row>
    <row r="18" spans="1:8" ht="24.75" x14ac:dyDescent="0.25">
      <c r="A18" s="3" t="s">
        <v>2</v>
      </c>
      <c r="B18" s="8">
        <f>B17*0.75</f>
        <v>52518.44619743753</v>
      </c>
      <c r="C18" s="8">
        <f>C17*0.75</f>
        <v>55868.326531068058</v>
      </c>
      <c r="D18" s="8">
        <f t="shared" ref="D18:G18" si="9">D17*0.75</f>
        <v>59684.005721214227</v>
      </c>
      <c r="E18" s="8">
        <f t="shared" si="9"/>
        <v>65490.746690191991</v>
      </c>
      <c r="F18" s="8">
        <f>F17*0.75</f>
        <v>73919.838435520767</v>
      </c>
      <c r="G18" s="8">
        <f t="shared" si="9"/>
        <v>76055.670008212357</v>
      </c>
      <c r="H18" s="10" t="s">
        <v>5</v>
      </c>
    </row>
    <row r="19" spans="1:8" ht="24.75" x14ac:dyDescent="0.25">
      <c r="A19" s="3" t="s">
        <v>9</v>
      </c>
      <c r="B19" s="8">
        <f>B17*0.65</f>
        <v>45515.986704445866</v>
      </c>
      <c r="C19" s="8">
        <f t="shared" ref="C19:G19" si="10">C17*0.65</f>
        <v>48419.216326925649</v>
      </c>
      <c r="D19" s="8">
        <f t="shared" si="10"/>
        <v>51726.138291718999</v>
      </c>
      <c r="E19" s="8">
        <f t="shared" si="10"/>
        <v>56758.647131499725</v>
      </c>
      <c r="F19" s="8">
        <f t="shared" si="10"/>
        <v>64063.859977451342</v>
      </c>
      <c r="G19" s="8">
        <f t="shared" si="10"/>
        <v>65914.914007117375</v>
      </c>
      <c r="H19" s="10" t="s">
        <v>5</v>
      </c>
    </row>
    <row r="20" spans="1:8" ht="24.75" x14ac:dyDescent="0.25">
      <c r="A20" s="3" t="s">
        <v>3</v>
      </c>
      <c r="B20" s="8">
        <f>B17*0.5</f>
        <v>35012.297464958356</v>
      </c>
      <c r="C20" s="8">
        <f t="shared" ref="C20:G20" si="11">C17*0.5</f>
        <v>37245.551020712039</v>
      </c>
      <c r="D20" s="8">
        <f t="shared" si="11"/>
        <v>39789.337147476152</v>
      </c>
      <c r="E20" s="8">
        <f t="shared" si="11"/>
        <v>43660.497793461327</v>
      </c>
      <c r="F20" s="8">
        <f t="shared" si="11"/>
        <v>49279.892290347183</v>
      </c>
      <c r="G20" s="8">
        <f t="shared" si="11"/>
        <v>50703.780005474902</v>
      </c>
      <c r="H20" s="10" t="s">
        <v>5</v>
      </c>
    </row>
    <row r="22" spans="1:8" ht="18.75" x14ac:dyDescent="0.25">
      <c r="A22" s="25" t="s">
        <v>8</v>
      </c>
      <c r="B22" s="15" t="s">
        <v>27</v>
      </c>
      <c r="C22" s="5"/>
      <c r="D22" s="5"/>
      <c r="E22" s="5"/>
      <c r="F22" s="5"/>
      <c r="G22" s="4"/>
    </row>
    <row r="23" spans="1:8" x14ac:dyDescent="0.25">
      <c r="A23" s="9" t="s">
        <v>4</v>
      </c>
      <c r="B23" s="9">
        <v>1</v>
      </c>
      <c r="C23" s="9">
        <v>2</v>
      </c>
      <c r="D23" s="9">
        <v>3</v>
      </c>
      <c r="E23" s="9">
        <v>4</v>
      </c>
      <c r="F23" s="9">
        <v>5</v>
      </c>
      <c r="G23" s="9">
        <v>6</v>
      </c>
    </row>
    <row r="24" spans="1:8" x14ac:dyDescent="0.25">
      <c r="A24" s="6" t="s">
        <v>41</v>
      </c>
      <c r="B24" s="7">
        <f t="shared" ref="B24:G24" si="12">B15*1.032</f>
        <v>4328.8275368448003</v>
      </c>
      <c r="C24" s="7">
        <f t="shared" si="12"/>
        <v>4604.9410794816004</v>
      </c>
      <c r="D24" s="7">
        <f t="shared" si="12"/>
        <v>4919.4480450527999</v>
      </c>
      <c r="E24" s="7">
        <f t="shared" si="12"/>
        <v>5398.0680733632007</v>
      </c>
      <c r="F24" s="7">
        <f t="shared" si="12"/>
        <v>6092.8350952319997</v>
      </c>
      <c r="G24" s="7">
        <f t="shared" si="12"/>
        <v>6268.8807933695998</v>
      </c>
    </row>
    <row r="25" spans="1:8" ht="30" x14ac:dyDescent="0.25">
      <c r="A25" s="11" t="s">
        <v>38</v>
      </c>
      <c r="B25" s="12">
        <f t="shared" ref="B25:G25" si="13">B24*1.31</f>
        <v>5670.7640732666887</v>
      </c>
      <c r="C25" s="12">
        <f t="shared" si="13"/>
        <v>6032.4728141208971</v>
      </c>
      <c r="D25" s="12">
        <f t="shared" si="13"/>
        <v>6444.4769390191677</v>
      </c>
      <c r="E25" s="12">
        <f t="shared" si="13"/>
        <v>7071.4691761057929</v>
      </c>
      <c r="F25" s="12">
        <f t="shared" si="13"/>
        <v>7981.61397475392</v>
      </c>
      <c r="G25" s="12">
        <f t="shared" si="13"/>
        <v>8212.2338393141763</v>
      </c>
    </row>
    <row r="26" spans="1:8" ht="24.75" x14ac:dyDescent="0.25">
      <c r="A26" s="3" t="s">
        <v>1</v>
      </c>
      <c r="B26" s="8">
        <f t="shared" ref="B26:G26" si="14">(B24*12+B24*74.35%)*1.31</f>
        <v>72265.381967674039</v>
      </c>
      <c r="C26" s="8">
        <f t="shared" si="14"/>
        <v>76874.817306749654</v>
      </c>
      <c r="D26" s="8">
        <f t="shared" si="14"/>
        <v>82125.191872390773</v>
      </c>
      <c r="E26" s="8">
        <f t="shared" si="14"/>
        <v>90115.267445704187</v>
      </c>
      <c r="F26" s="8">
        <f t="shared" si="14"/>
        <v>101713.69768727658</v>
      </c>
      <c r="G26" s="8">
        <f t="shared" si="14"/>
        <v>104652.6019313002</v>
      </c>
      <c r="H26" s="10" t="s">
        <v>5</v>
      </c>
    </row>
    <row r="27" spans="1:8" ht="24.75" x14ac:dyDescent="0.25">
      <c r="A27" s="3" t="s">
        <v>2</v>
      </c>
      <c r="B27" s="8">
        <f>B26*0.75</f>
        <v>54199.036475755529</v>
      </c>
      <c r="C27" s="8">
        <f t="shared" ref="C27:G27" si="15">C26*0.75</f>
        <v>57656.112980062244</v>
      </c>
      <c r="D27" s="8">
        <f t="shared" si="15"/>
        <v>61593.89390429308</v>
      </c>
      <c r="E27" s="8">
        <f t="shared" si="15"/>
        <v>67586.450584278136</v>
      </c>
      <c r="F27" s="8">
        <f t="shared" si="15"/>
        <v>76285.273265457436</v>
      </c>
      <c r="G27" s="8">
        <f t="shared" si="15"/>
        <v>78489.451448475156</v>
      </c>
      <c r="H27" s="10" t="s">
        <v>5</v>
      </c>
    </row>
    <row r="28" spans="1:8" ht="24.75" x14ac:dyDescent="0.25">
      <c r="A28" s="3" t="s">
        <v>9</v>
      </c>
      <c r="B28" s="8">
        <f>B26*0.65</f>
        <v>46972.498278988125</v>
      </c>
      <c r="C28" s="8">
        <f t="shared" ref="C28:G28" si="16">C26*0.65</f>
        <v>49968.631249387276</v>
      </c>
      <c r="D28" s="8">
        <f t="shared" si="16"/>
        <v>53381.374717054001</v>
      </c>
      <c r="E28" s="8">
        <f t="shared" si="16"/>
        <v>58574.923839707721</v>
      </c>
      <c r="F28" s="8">
        <f t="shared" si="16"/>
        <v>66113.903496729778</v>
      </c>
      <c r="G28" s="8">
        <f t="shared" si="16"/>
        <v>68024.19125534514</v>
      </c>
      <c r="H28" s="10" t="s">
        <v>5</v>
      </c>
    </row>
    <row r="29" spans="1:8" ht="24.75" x14ac:dyDescent="0.25">
      <c r="A29" s="3" t="s">
        <v>3</v>
      </c>
      <c r="B29" s="8">
        <f>B26*0.5</f>
        <v>36132.690983837019</v>
      </c>
      <c r="C29" s="8">
        <f t="shared" ref="C29:G29" si="17">C26*0.5</f>
        <v>38437.408653374827</v>
      </c>
      <c r="D29" s="8">
        <f t="shared" si="17"/>
        <v>41062.595936195386</v>
      </c>
      <c r="E29" s="8">
        <f t="shared" si="17"/>
        <v>45057.633722852093</v>
      </c>
      <c r="F29" s="8">
        <f t="shared" si="17"/>
        <v>50856.84884363829</v>
      </c>
      <c r="G29" s="8">
        <f t="shared" si="17"/>
        <v>52326.300965650102</v>
      </c>
      <c r="H29" s="10" t="s">
        <v>5</v>
      </c>
    </row>
    <row r="30" spans="1:8" x14ac:dyDescent="0.25">
      <c r="A30" s="28"/>
      <c r="B30" s="29"/>
      <c r="C30" s="29"/>
      <c r="D30" s="29"/>
      <c r="E30" s="29"/>
      <c r="F30" s="29"/>
      <c r="G30" s="29"/>
      <c r="H30" s="30"/>
    </row>
    <row r="31" spans="1:8" ht="18.75" x14ac:dyDescent="0.25">
      <c r="A31" s="25" t="s">
        <v>13</v>
      </c>
      <c r="B31" s="15" t="s">
        <v>27</v>
      </c>
      <c r="C31" s="5"/>
      <c r="D31" s="5"/>
      <c r="E31" s="5"/>
      <c r="F31" s="5"/>
      <c r="G31" s="4"/>
    </row>
    <row r="32" spans="1:8" x14ac:dyDescent="0.25">
      <c r="A32" s="9" t="s">
        <v>4</v>
      </c>
      <c r="B32" s="9">
        <v>1</v>
      </c>
      <c r="C32" s="9">
        <v>2</v>
      </c>
      <c r="D32" s="9">
        <v>3</v>
      </c>
      <c r="E32" s="9">
        <v>4</v>
      </c>
      <c r="F32" s="9">
        <v>5</v>
      </c>
      <c r="G32" s="9">
        <v>6</v>
      </c>
    </row>
    <row r="33" spans="1:8" x14ac:dyDescent="0.25">
      <c r="A33" s="6" t="s">
        <v>41</v>
      </c>
      <c r="B33" s="7">
        <f>B24*1.032</f>
        <v>4467.3500180238343</v>
      </c>
      <c r="C33" s="7">
        <f t="shared" ref="C33:G33" si="18">C24*1.032</f>
        <v>4752.2991940250113</v>
      </c>
      <c r="D33" s="7">
        <f t="shared" si="18"/>
        <v>5076.8703824944896</v>
      </c>
      <c r="E33" s="7">
        <f t="shared" si="18"/>
        <v>5570.8062517108228</v>
      </c>
      <c r="F33" s="7">
        <f t="shared" si="18"/>
        <v>6287.8058182794239</v>
      </c>
      <c r="G33" s="7">
        <f t="shared" si="18"/>
        <v>6469.4849787574276</v>
      </c>
    </row>
    <row r="34" spans="1:8" ht="30" x14ac:dyDescent="0.25">
      <c r="A34" s="11" t="s">
        <v>38</v>
      </c>
      <c r="B34" s="12">
        <f t="shared" ref="B34:G34" si="19">B33*1.31</f>
        <v>5852.228523611223</v>
      </c>
      <c r="C34" s="12">
        <f t="shared" si="19"/>
        <v>6225.5119441727647</v>
      </c>
      <c r="D34" s="12">
        <f t="shared" si="19"/>
        <v>6650.7002010677816</v>
      </c>
      <c r="E34" s="12">
        <f t="shared" si="19"/>
        <v>7297.7561897411779</v>
      </c>
      <c r="F34" s="12">
        <f t="shared" si="19"/>
        <v>8237.0256219460462</v>
      </c>
      <c r="G34" s="12">
        <f t="shared" si="19"/>
        <v>8475.0253221722305</v>
      </c>
    </row>
    <row r="35" spans="1:8" ht="24.75" x14ac:dyDescent="0.25">
      <c r="A35" s="3" t="s">
        <v>1</v>
      </c>
      <c r="B35" s="8">
        <f t="shared" ref="B35:G35" si="20">(B33*12+B33*74.35%)*1.31</f>
        <v>74577.874190639632</v>
      </c>
      <c r="C35" s="8">
        <f t="shared" si="20"/>
        <v>79334.81146056563</v>
      </c>
      <c r="D35" s="8">
        <f t="shared" si="20"/>
        <v>84753.198012307272</v>
      </c>
      <c r="E35" s="8">
        <f t="shared" si="20"/>
        <v>92998.956003966698</v>
      </c>
      <c r="F35" s="8">
        <f t="shared" si="20"/>
        <v>104968.53601326943</v>
      </c>
      <c r="G35" s="8">
        <f t="shared" si="20"/>
        <v>108001.48519310182</v>
      </c>
      <c r="H35" s="10" t="s">
        <v>5</v>
      </c>
    </row>
    <row r="36" spans="1:8" ht="24.75" x14ac:dyDescent="0.25">
      <c r="A36" s="3" t="s">
        <v>2</v>
      </c>
      <c r="B36" s="8">
        <f>B35*0.75</f>
        <v>55933.40564297972</v>
      </c>
      <c r="C36" s="8">
        <f t="shared" ref="C36:G36" si="21">C35*0.75</f>
        <v>59501.108595424223</v>
      </c>
      <c r="D36" s="8">
        <f t="shared" si="21"/>
        <v>63564.89850923045</v>
      </c>
      <c r="E36" s="8">
        <f t="shared" si="21"/>
        <v>69749.217002975027</v>
      </c>
      <c r="F36" s="8">
        <f t="shared" si="21"/>
        <v>78726.402009952071</v>
      </c>
      <c r="G36" s="8">
        <f t="shared" si="21"/>
        <v>81001.113894826369</v>
      </c>
      <c r="H36" s="10" t="s">
        <v>5</v>
      </c>
    </row>
    <row r="37" spans="1:8" ht="24.75" x14ac:dyDescent="0.25">
      <c r="A37" s="3" t="s">
        <v>9</v>
      </c>
      <c r="B37" s="8">
        <f>B35*0.65</f>
        <v>48475.618223915764</v>
      </c>
      <c r="C37" s="8">
        <f t="shared" ref="C37:G37" si="22">C35*0.65</f>
        <v>51567.627449367661</v>
      </c>
      <c r="D37" s="8">
        <f t="shared" si="22"/>
        <v>55089.578707999732</v>
      </c>
      <c r="E37" s="8">
        <f t="shared" si="22"/>
        <v>60449.321402578353</v>
      </c>
      <c r="F37" s="8">
        <f t="shared" si="22"/>
        <v>68229.548408625138</v>
      </c>
      <c r="G37" s="8">
        <f t="shared" si="22"/>
        <v>70200.965375516185</v>
      </c>
      <c r="H37" s="10" t="s">
        <v>5</v>
      </c>
    </row>
    <row r="38" spans="1:8" ht="24.75" x14ac:dyDescent="0.25">
      <c r="A38" s="3" t="s">
        <v>3</v>
      </c>
      <c r="B38" s="8">
        <f>B35*0.5</f>
        <v>37288.937095319816</v>
      </c>
      <c r="C38" s="8">
        <f t="shared" ref="C38:G38" si="23">C35*0.5</f>
        <v>39667.405730282815</v>
      </c>
      <c r="D38" s="8">
        <f t="shared" si="23"/>
        <v>42376.599006153636</v>
      </c>
      <c r="E38" s="8">
        <f t="shared" si="23"/>
        <v>46499.478001983349</v>
      </c>
      <c r="F38" s="8">
        <f t="shared" si="23"/>
        <v>52484.268006634717</v>
      </c>
      <c r="G38" s="8">
        <f t="shared" si="23"/>
        <v>54000.74259655091</v>
      </c>
      <c r="H38" s="10" t="s">
        <v>5</v>
      </c>
    </row>
    <row r="40" spans="1:8" ht="18.75" x14ac:dyDescent="0.25">
      <c r="A40" s="25" t="s">
        <v>36</v>
      </c>
      <c r="B40" s="15" t="s">
        <v>27</v>
      </c>
      <c r="C40" s="5"/>
      <c r="D40" s="5"/>
      <c r="E40" s="5"/>
      <c r="F40" s="5"/>
      <c r="G40" s="4"/>
    </row>
    <row r="41" spans="1:8" x14ac:dyDescent="0.25">
      <c r="A41" s="9" t="s">
        <v>4</v>
      </c>
      <c r="B41" s="9">
        <v>1</v>
      </c>
      <c r="C41" s="9">
        <v>2</v>
      </c>
      <c r="D41" s="9">
        <v>3</v>
      </c>
      <c r="E41" s="9">
        <v>4</v>
      </c>
      <c r="F41" s="9">
        <v>5</v>
      </c>
      <c r="G41" s="9">
        <v>6</v>
      </c>
    </row>
    <row r="42" spans="1:8" x14ac:dyDescent="0.25">
      <c r="A42" s="6" t="s">
        <v>41</v>
      </c>
      <c r="B42" s="7">
        <f>B33*1.032</f>
        <v>4610.3052186005971</v>
      </c>
      <c r="C42" s="7">
        <f t="shared" ref="C42:G42" si="24">C33*1.032</f>
        <v>4904.3727682338122</v>
      </c>
      <c r="D42" s="7">
        <f t="shared" si="24"/>
        <v>5239.3302347343133</v>
      </c>
      <c r="E42" s="7">
        <f t="shared" si="24"/>
        <v>5749.0720517655691</v>
      </c>
      <c r="F42" s="7">
        <f t="shared" si="24"/>
        <v>6489.0156044643654</v>
      </c>
      <c r="G42" s="7">
        <f t="shared" si="24"/>
        <v>6676.5084980776655</v>
      </c>
    </row>
    <row r="43" spans="1:8" ht="30" x14ac:dyDescent="0.25">
      <c r="A43" s="11" t="s">
        <v>38</v>
      </c>
      <c r="B43" s="12">
        <f t="shared" ref="B43:G43" si="25">B42*1.31</f>
        <v>6039.4998363667828</v>
      </c>
      <c r="C43" s="12">
        <f t="shared" si="25"/>
        <v>6424.7283263862946</v>
      </c>
      <c r="D43" s="12">
        <f t="shared" si="25"/>
        <v>6863.5226075019509</v>
      </c>
      <c r="E43" s="12">
        <f t="shared" si="25"/>
        <v>7531.2843878128961</v>
      </c>
      <c r="F43" s="12">
        <f t="shared" si="25"/>
        <v>8500.6104418483192</v>
      </c>
      <c r="G43" s="12">
        <f t="shared" si="25"/>
        <v>8746.2261324817428</v>
      </c>
    </row>
    <row r="44" spans="1:8" ht="24.75" x14ac:dyDescent="0.25">
      <c r="A44" s="3" t="s">
        <v>1</v>
      </c>
      <c r="B44" s="8">
        <f t="shared" ref="B44:G44" si="26">(B42*12+B42*74.35%)*1.31</f>
        <v>76964.366164740088</v>
      </c>
      <c r="C44" s="8">
        <f t="shared" si="26"/>
        <v>81873.525427303743</v>
      </c>
      <c r="D44" s="8">
        <f t="shared" si="26"/>
        <v>87465.300348701116</v>
      </c>
      <c r="E44" s="8">
        <f t="shared" si="26"/>
        <v>95974.922596093646</v>
      </c>
      <c r="F44" s="8">
        <f t="shared" si="26"/>
        <v>108327.52916569405</v>
      </c>
      <c r="G44" s="8">
        <f t="shared" si="26"/>
        <v>111457.53271928108</v>
      </c>
      <c r="H44" s="10" t="s">
        <v>5</v>
      </c>
    </row>
    <row r="45" spans="1:8" ht="24.75" x14ac:dyDescent="0.25">
      <c r="A45" s="3" t="s">
        <v>2</v>
      </c>
      <c r="B45" s="8">
        <f>B44*0.75</f>
        <v>57723.274623555066</v>
      </c>
      <c r="C45" s="8">
        <f t="shared" ref="C45:G45" si="27">C44*0.75</f>
        <v>61405.144070477807</v>
      </c>
      <c r="D45" s="8">
        <f t="shared" si="27"/>
        <v>65598.975261525833</v>
      </c>
      <c r="E45" s="8">
        <f t="shared" si="27"/>
        <v>71981.191947070241</v>
      </c>
      <c r="F45" s="8">
        <f t="shared" si="27"/>
        <v>81245.646874270547</v>
      </c>
      <c r="G45" s="8">
        <f t="shared" si="27"/>
        <v>83593.149539460806</v>
      </c>
      <c r="H45" s="10" t="s">
        <v>5</v>
      </c>
    </row>
    <row r="46" spans="1:8" ht="24.75" x14ac:dyDescent="0.25">
      <c r="A46" s="3" t="s">
        <v>9</v>
      </c>
      <c r="B46" s="8">
        <f>B44*0.65</f>
        <v>50026.83800708106</v>
      </c>
      <c r="C46" s="8">
        <f t="shared" ref="C46:G46" si="28">C44*0.65</f>
        <v>53217.791527747431</v>
      </c>
      <c r="D46" s="8">
        <f t="shared" si="28"/>
        <v>56852.445226655727</v>
      </c>
      <c r="E46" s="8">
        <f t="shared" si="28"/>
        <v>62383.699687460874</v>
      </c>
      <c r="F46" s="8">
        <f t="shared" si="28"/>
        <v>70412.893957701133</v>
      </c>
      <c r="G46" s="8">
        <f t="shared" si="28"/>
        <v>72447.396267532706</v>
      </c>
      <c r="H46" s="10" t="s">
        <v>5</v>
      </c>
    </row>
    <row r="47" spans="1:8" ht="24.75" x14ac:dyDescent="0.25">
      <c r="A47" s="3" t="s">
        <v>3</v>
      </c>
      <c r="B47" s="8">
        <f>B44*0.5</f>
        <v>38482.183082370044</v>
      </c>
      <c r="C47" s="8">
        <f t="shared" ref="C47:G47" si="29">C44*0.5</f>
        <v>40936.762713651871</v>
      </c>
      <c r="D47" s="8">
        <f t="shared" si="29"/>
        <v>43732.650174350558</v>
      </c>
      <c r="E47" s="8">
        <f t="shared" si="29"/>
        <v>47987.461298046823</v>
      </c>
      <c r="F47" s="8">
        <f t="shared" si="29"/>
        <v>54163.764582847027</v>
      </c>
      <c r="G47" s="8">
        <f t="shared" si="29"/>
        <v>55728.76635964054</v>
      </c>
      <c r="H47" s="10" t="s">
        <v>5</v>
      </c>
    </row>
  </sheetData>
  <sheetProtection algorithmName="SHA-512" hashValue="rucDYx7Bzel/J26YalKq8EgfvsiYmzAlo1WgoBOLuH6ZZxkeXBy3Gp8jS6dozoNkVpy4r+FZk+MLQL9Rat1cbA==" saltValue="kOuip1fiC5flV402S1UoTQ==" spinCount="100000" sheet="1" objects="1" scenarios="1"/>
  <pageMargins left="0.70866141732283472" right="0.31496062992125984" top="0.59055118110236227" bottom="0.39370078740157483" header="0.31496062992125984" footer="0.31496062992125984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03CD0-566F-4B6F-86A2-A7C4189AC6DF}">
  <sheetPr>
    <pageSetUpPr fitToPage="1"/>
  </sheetPr>
  <dimension ref="A1:I47"/>
  <sheetViews>
    <sheetView view="pageBreakPreview" zoomScaleNormal="100" zoomScaleSheetLayoutView="100" workbookViewId="0">
      <selection activeCell="A3" sqref="A3"/>
    </sheetView>
  </sheetViews>
  <sheetFormatPr baseColWidth="10" defaultRowHeight="15" x14ac:dyDescent="0.25"/>
  <cols>
    <col min="1" max="1" width="26.85546875" customWidth="1"/>
    <col min="2" max="5" width="12.85546875" customWidth="1"/>
    <col min="6" max="7" width="13.5703125" customWidth="1"/>
    <col min="8" max="8" width="11.42578125" customWidth="1"/>
    <col min="10" max="10" width="17" customWidth="1"/>
    <col min="11" max="11" width="14.28515625" bestFit="1" customWidth="1"/>
  </cols>
  <sheetData>
    <row r="1" spans="1:9" ht="18.75" x14ac:dyDescent="0.3">
      <c r="A1" s="1" t="s">
        <v>42</v>
      </c>
      <c r="B1" s="2"/>
      <c r="C1" s="2"/>
      <c r="D1" s="2"/>
      <c r="E1" s="2"/>
      <c r="F1" s="1" t="s">
        <v>30</v>
      </c>
      <c r="G1" s="2"/>
      <c r="H1" s="27">
        <v>45658</v>
      </c>
      <c r="I1" s="17"/>
    </row>
    <row r="2" spans="1:9" s="14" customFormat="1" ht="18.75" x14ac:dyDescent="0.3">
      <c r="A2" s="13"/>
    </row>
    <row r="3" spans="1:9" ht="18.75" x14ac:dyDescent="0.25">
      <c r="A3" s="16">
        <v>2025</v>
      </c>
      <c r="C3" s="31" t="s">
        <v>43</v>
      </c>
      <c r="D3" s="5"/>
      <c r="E3" s="5"/>
      <c r="F3" s="5"/>
      <c r="G3" s="4"/>
    </row>
    <row r="4" spans="1:9" x14ac:dyDescent="0.25">
      <c r="A4" s="9" t="s">
        <v>4</v>
      </c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</row>
    <row r="5" spans="1:9" x14ac:dyDescent="0.25">
      <c r="A5" s="6" t="s">
        <v>31</v>
      </c>
      <c r="B5" s="7">
        <v>3974.86</v>
      </c>
      <c r="C5" s="7">
        <v>4240.88</v>
      </c>
      <c r="D5" s="7">
        <v>4804.26</v>
      </c>
      <c r="E5" s="7">
        <v>5298.93</v>
      </c>
      <c r="F5" s="7">
        <v>5937.87</v>
      </c>
      <c r="G5" s="7">
        <v>6110</v>
      </c>
    </row>
    <row r="6" spans="1:9" x14ac:dyDescent="0.25">
      <c r="A6" s="6" t="s">
        <v>12</v>
      </c>
      <c r="B6" s="7">
        <f t="shared" ref="B6:G6" si="0">B5*1.055</f>
        <v>4193.4772999999996</v>
      </c>
      <c r="C6" s="7">
        <f t="shared" si="0"/>
        <v>4474.1283999999996</v>
      </c>
      <c r="D6" s="7">
        <f t="shared" si="0"/>
        <v>5068.4943000000003</v>
      </c>
      <c r="E6" s="7">
        <f t="shared" si="0"/>
        <v>5590.3711499999999</v>
      </c>
      <c r="F6" s="7">
        <f t="shared" si="0"/>
        <v>6264.4528499999997</v>
      </c>
      <c r="G6" s="7">
        <f t="shared" si="0"/>
        <v>6446.0499999999993</v>
      </c>
    </row>
    <row r="7" spans="1:9" ht="28.5" x14ac:dyDescent="0.25">
      <c r="A7" s="24" t="s">
        <v>37</v>
      </c>
      <c r="B7" s="12">
        <f t="shared" ref="B7:G7" si="1">B6*1.31</f>
        <v>5493.4552629999998</v>
      </c>
      <c r="C7" s="12">
        <f t="shared" si="1"/>
        <v>5861.1082040000001</v>
      </c>
      <c r="D7" s="12">
        <f t="shared" si="1"/>
        <v>6639.7275330000002</v>
      </c>
      <c r="E7" s="12">
        <f t="shared" si="1"/>
        <v>7323.3862065000003</v>
      </c>
      <c r="F7" s="12">
        <f t="shared" si="1"/>
        <v>8206.4332334999999</v>
      </c>
      <c r="G7" s="12">
        <f t="shared" si="1"/>
        <v>8444.325499999999</v>
      </c>
    </row>
    <row r="8" spans="1:9" ht="24.75" x14ac:dyDescent="0.25">
      <c r="A8" s="3" t="s">
        <v>1</v>
      </c>
      <c r="B8" s="8">
        <f t="shared" ref="B8:G8" si="2">(B5*1+B6*11+B6*46.47%)*1.31</f>
        <v>68187.883153716088</v>
      </c>
      <c r="C8" s="8">
        <f t="shared" si="2"/>
        <v>72751.400026398798</v>
      </c>
      <c r="D8" s="8">
        <f t="shared" si="2"/>
        <v>82416.064847585105</v>
      </c>
      <c r="E8" s="8">
        <f t="shared" si="2"/>
        <v>90902.024141660542</v>
      </c>
      <c r="F8" s="8">
        <f t="shared" si="2"/>
        <v>101862.90479210745</v>
      </c>
      <c r="G8" s="8">
        <f t="shared" si="2"/>
        <v>104815.75855984999</v>
      </c>
      <c r="H8" s="10" t="s">
        <v>5</v>
      </c>
    </row>
    <row r="9" spans="1:9" ht="24.75" x14ac:dyDescent="0.25">
      <c r="A9" s="3" t="s">
        <v>2</v>
      </c>
      <c r="B9" s="8">
        <f>B8*0.75</f>
        <v>51140.912365287062</v>
      </c>
      <c r="C9" s="8">
        <f>C8*0.75</f>
        <v>54563.550019799099</v>
      </c>
      <c r="D9" s="8">
        <f t="shared" ref="D9:G9" si="3">D8*0.75</f>
        <v>61812.048635688829</v>
      </c>
      <c r="E9" s="8">
        <f t="shared" si="3"/>
        <v>68176.518106245407</v>
      </c>
      <c r="F9" s="8">
        <f t="shared" si="3"/>
        <v>76397.178594080586</v>
      </c>
      <c r="G9" s="8">
        <f t="shared" si="3"/>
        <v>78611.81891988749</v>
      </c>
      <c r="H9" s="10" t="s">
        <v>5</v>
      </c>
    </row>
    <row r="10" spans="1:9" ht="24.75" x14ac:dyDescent="0.25">
      <c r="A10" s="3" t="s">
        <v>9</v>
      </c>
      <c r="B10" s="8">
        <f>B8*0.65</f>
        <v>44322.124049915459</v>
      </c>
      <c r="C10" s="8">
        <f>C8*0.65</f>
        <v>47288.410017159222</v>
      </c>
      <c r="D10" s="8">
        <f t="shared" ref="D10:G10" si="4">D8*0.65</f>
        <v>53570.442150930321</v>
      </c>
      <c r="E10" s="8">
        <f t="shared" si="4"/>
        <v>59086.315692079355</v>
      </c>
      <c r="F10" s="8">
        <f>F8*0.65</f>
        <v>66210.888114869842</v>
      </c>
      <c r="G10" s="8">
        <f t="shared" si="4"/>
        <v>68130.243063902497</v>
      </c>
      <c r="H10" s="10" t="s">
        <v>5</v>
      </c>
    </row>
    <row r="11" spans="1:9" ht="24.75" x14ac:dyDescent="0.25">
      <c r="A11" s="3" t="s">
        <v>3</v>
      </c>
      <c r="B11" s="8">
        <f>B8*0.5</f>
        <v>34093.941576858044</v>
      </c>
      <c r="C11" s="8">
        <f>C8*0.5</f>
        <v>36375.700013199399</v>
      </c>
      <c r="D11" s="8">
        <f t="shared" ref="D11:F11" si="5">D8*0.5</f>
        <v>41208.032423792552</v>
      </c>
      <c r="E11" s="8">
        <f>E8*0.5</f>
        <v>45451.012070830271</v>
      </c>
      <c r="F11" s="8">
        <f t="shared" si="5"/>
        <v>50931.452396053726</v>
      </c>
      <c r="G11" s="8">
        <f>G8*0.5</f>
        <v>52407.879279924993</v>
      </c>
      <c r="H11" s="10" t="s">
        <v>5</v>
      </c>
    </row>
    <row r="13" spans="1:9" ht="18.75" x14ac:dyDescent="0.25">
      <c r="A13" s="25" t="s">
        <v>7</v>
      </c>
      <c r="B13" s="15" t="s">
        <v>27</v>
      </c>
      <c r="C13" s="5"/>
      <c r="D13" s="5"/>
      <c r="E13" s="5"/>
      <c r="F13" s="5"/>
      <c r="G13" s="4"/>
    </row>
    <row r="14" spans="1:9" x14ac:dyDescent="0.25">
      <c r="A14" s="9" t="s">
        <v>4</v>
      </c>
      <c r="B14" s="9">
        <v>1</v>
      </c>
      <c r="C14" s="9">
        <v>2</v>
      </c>
      <c r="D14" s="9">
        <v>3</v>
      </c>
      <c r="E14" s="9">
        <v>4</v>
      </c>
      <c r="F14" s="9">
        <v>5</v>
      </c>
      <c r="G14" s="9">
        <v>6</v>
      </c>
    </row>
    <row r="15" spans="1:9" x14ac:dyDescent="0.25">
      <c r="A15" s="6" t="s">
        <v>32</v>
      </c>
      <c r="B15" s="7">
        <f t="shared" ref="B15:G15" si="6">B6*1.032</f>
        <v>4327.6685735999999</v>
      </c>
      <c r="C15" s="7">
        <f t="shared" si="6"/>
        <v>4617.3005088</v>
      </c>
      <c r="D15" s="7">
        <f t="shared" si="6"/>
        <v>5230.6861176000002</v>
      </c>
      <c r="E15" s="7">
        <f t="shared" si="6"/>
        <v>5769.2630268000003</v>
      </c>
      <c r="F15" s="7">
        <f t="shared" si="6"/>
        <v>6464.9153411999996</v>
      </c>
      <c r="G15" s="7">
        <f t="shared" si="6"/>
        <v>6652.3235999999997</v>
      </c>
    </row>
    <row r="16" spans="1:9" ht="30" x14ac:dyDescent="0.25">
      <c r="A16" s="11" t="s">
        <v>38</v>
      </c>
      <c r="B16" s="12">
        <f t="shared" ref="B16:G16" si="7">B15*1.31</f>
        <v>5669.2458314160003</v>
      </c>
      <c r="C16" s="12">
        <f t="shared" si="7"/>
        <v>6048.6636665280002</v>
      </c>
      <c r="D16" s="12">
        <f t="shared" si="7"/>
        <v>6852.1988140560006</v>
      </c>
      <c r="E16" s="12">
        <f t="shared" si="7"/>
        <v>7557.7345651080004</v>
      </c>
      <c r="F16" s="12">
        <f t="shared" si="7"/>
        <v>8469.0390969719992</v>
      </c>
      <c r="G16" s="12">
        <f t="shared" si="7"/>
        <v>8714.5439160000005</v>
      </c>
    </row>
    <row r="17" spans="1:8" ht="24.75" x14ac:dyDescent="0.25">
      <c r="A17" s="3" t="s">
        <v>1</v>
      </c>
      <c r="B17" s="8">
        <f t="shared" ref="B17:G17" si="8">(B15*12+B15*46.47%)*1.31</f>
        <v>70665.448514851014</v>
      </c>
      <c r="C17" s="8">
        <f t="shared" si="8"/>
        <v>75394.778004171574</v>
      </c>
      <c r="D17" s="8">
        <f t="shared" si="8"/>
        <v>85410.602557563834</v>
      </c>
      <c r="E17" s="8">
        <f t="shared" si="8"/>
        <v>94204.894033701697</v>
      </c>
      <c r="F17" s="8">
        <f t="shared" si="8"/>
        <v>105564.03163202688</v>
      </c>
      <c r="G17" s="8">
        <f t="shared" si="8"/>
        <v>108624.1755497652</v>
      </c>
      <c r="H17" s="10" t="s">
        <v>5</v>
      </c>
    </row>
    <row r="18" spans="1:8" ht="24.75" x14ac:dyDescent="0.25">
      <c r="A18" s="3" t="s">
        <v>2</v>
      </c>
      <c r="B18" s="8">
        <f>B17*0.75</f>
        <v>52999.08638613826</v>
      </c>
      <c r="C18" s="8">
        <f>C17*0.75</f>
        <v>56546.083503128684</v>
      </c>
      <c r="D18" s="8">
        <f t="shared" ref="D18:G18" si="9">D17*0.75</f>
        <v>64057.951918172876</v>
      </c>
      <c r="E18" s="8">
        <f t="shared" si="9"/>
        <v>70653.670525276277</v>
      </c>
      <c r="F18" s="8">
        <f>F17*0.75</f>
        <v>79173.023724020153</v>
      </c>
      <c r="G18" s="8">
        <f t="shared" si="9"/>
        <v>81468.131662323896</v>
      </c>
      <c r="H18" s="10" t="s">
        <v>5</v>
      </c>
    </row>
    <row r="19" spans="1:8" ht="24.75" x14ac:dyDescent="0.25">
      <c r="A19" s="3" t="s">
        <v>9</v>
      </c>
      <c r="B19" s="8">
        <f>B17*0.65</f>
        <v>45932.541534653159</v>
      </c>
      <c r="C19" s="8">
        <f t="shared" ref="C19:G19" si="10">C17*0.65</f>
        <v>49006.605702711524</v>
      </c>
      <c r="D19" s="8">
        <f t="shared" si="10"/>
        <v>55516.891662416492</v>
      </c>
      <c r="E19" s="8">
        <f t="shared" si="10"/>
        <v>61233.181121906106</v>
      </c>
      <c r="F19" s="8">
        <f t="shared" si="10"/>
        <v>68616.620560817479</v>
      </c>
      <c r="G19" s="8">
        <f t="shared" si="10"/>
        <v>70605.71410734739</v>
      </c>
      <c r="H19" s="10" t="s">
        <v>5</v>
      </c>
    </row>
    <row r="20" spans="1:8" ht="24.75" x14ac:dyDescent="0.25">
      <c r="A20" s="3" t="s">
        <v>3</v>
      </c>
      <c r="B20" s="8">
        <f>B17*0.5</f>
        <v>35332.724257425507</v>
      </c>
      <c r="C20" s="8">
        <f t="shared" ref="C20:G20" si="11">C17*0.5</f>
        <v>37697.389002085787</v>
      </c>
      <c r="D20" s="8">
        <f t="shared" si="11"/>
        <v>42705.301278781917</v>
      </c>
      <c r="E20" s="8">
        <f t="shared" si="11"/>
        <v>47102.447016850849</v>
      </c>
      <c r="F20" s="8">
        <f t="shared" si="11"/>
        <v>52782.015816013438</v>
      </c>
      <c r="G20" s="8">
        <f t="shared" si="11"/>
        <v>54312.087774882602</v>
      </c>
      <c r="H20" s="10" t="s">
        <v>5</v>
      </c>
    </row>
    <row r="22" spans="1:8" ht="18.75" x14ac:dyDescent="0.25">
      <c r="A22" s="25" t="s">
        <v>8</v>
      </c>
      <c r="B22" s="15" t="s">
        <v>27</v>
      </c>
      <c r="C22" s="5"/>
      <c r="D22" s="5"/>
      <c r="E22" s="5"/>
      <c r="F22" s="5"/>
      <c r="G22" s="4"/>
    </row>
    <row r="23" spans="1:8" x14ac:dyDescent="0.25">
      <c r="A23" s="9" t="s">
        <v>4</v>
      </c>
      <c r="B23" s="9">
        <v>1</v>
      </c>
      <c r="C23" s="9">
        <v>2</v>
      </c>
      <c r="D23" s="9">
        <v>3</v>
      </c>
      <c r="E23" s="9">
        <v>4</v>
      </c>
      <c r="F23" s="9">
        <v>5</v>
      </c>
      <c r="G23" s="9">
        <v>6</v>
      </c>
    </row>
    <row r="24" spans="1:8" x14ac:dyDescent="0.25">
      <c r="A24" s="6" t="s">
        <v>32</v>
      </c>
      <c r="B24" s="7">
        <f t="shared" ref="B24:G24" si="12">B15*1.032</f>
        <v>4466.1539679551997</v>
      </c>
      <c r="C24" s="7">
        <f t="shared" si="12"/>
        <v>4765.0541250816004</v>
      </c>
      <c r="D24" s="7">
        <f t="shared" si="12"/>
        <v>5398.0680733632007</v>
      </c>
      <c r="E24" s="7">
        <f t="shared" si="12"/>
        <v>5953.8794436576009</v>
      </c>
      <c r="F24" s="7">
        <f t="shared" si="12"/>
        <v>6671.7926321183995</v>
      </c>
      <c r="G24" s="7">
        <f t="shared" si="12"/>
        <v>6865.1979552000003</v>
      </c>
    </row>
    <row r="25" spans="1:8" ht="30" x14ac:dyDescent="0.25">
      <c r="A25" s="11" t="s">
        <v>38</v>
      </c>
      <c r="B25" s="12">
        <f t="shared" ref="B25:G25" si="13">B24*1.31</f>
        <v>5850.6616980213121</v>
      </c>
      <c r="C25" s="12">
        <f t="shared" si="13"/>
        <v>6242.2209038568972</v>
      </c>
      <c r="D25" s="12">
        <f t="shared" si="13"/>
        <v>7071.4691761057929</v>
      </c>
      <c r="E25" s="12">
        <f t="shared" si="13"/>
        <v>7799.5820711914575</v>
      </c>
      <c r="F25" s="12">
        <f t="shared" si="13"/>
        <v>8740.0483480751045</v>
      </c>
      <c r="G25" s="12">
        <f t="shared" si="13"/>
        <v>8993.4093213120013</v>
      </c>
    </row>
    <row r="26" spans="1:8" ht="24.75" x14ac:dyDescent="0.25">
      <c r="A26" s="3" t="s">
        <v>1</v>
      </c>
      <c r="B26" s="8">
        <f t="shared" ref="B26:G26" si="14">(B24*12+B24*46.47%)*1.31</f>
        <v>72926.742867326248</v>
      </c>
      <c r="C26" s="8">
        <f t="shared" si="14"/>
        <v>77807.410900305069</v>
      </c>
      <c r="D26" s="8">
        <f t="shared" si="14"/>
        <v>88143.741839405877</v>
      </c>
      <c r="E26" s="8">
        <f t="shared" si="14"/>
        <v>97219.450642780168</v>
      </c>
      <c r="F26" s="8">
        <f t="shared" si="14"/>
        <v>108942.08064425176</v>
      </c>
      <c r="G26" s="8">
        <f t="shared" si="14"/>
        <v>112100.14916735768</v>
      </c>
      <c r="H26" s="10" t="s">
        <v>5</v>
      </c>
    </row>
    <row r="27" spans="1:8" ht="24.75" x14ac:dyDescent="0.25">
      <c r="A27" s="3" t="s">
        <v>2</v>
      </c>
      <c r="B27" s="8">
        <f>B26*0.75</f>
        <v>54695.057150494686</v>
      </c>
      <c r="C27" s="8">
        <f t="shared" ref="C27:G27" si="15">C26*0.75</f>
        <v>58355.558175228798</v>
      </c>
      <c r="D27" s="8">
        <f t="shared" si="15"/>
        <v>66107.806379554415</v>
      </c>
      <c r="E27" s="8">
        <f t="shared" si="15"/>
        <v>72914.587982085126</v>
      </c>
      <c r="F27" s="8">
        <f t="shared" si="15"/>
        <v>81706.560483188819</v>
      </c>
      <c r="G27" s="8">
        <f t="shared" si="15"/>
        <v>84075.111875518254</v>
      </c>
      <c r="H27" s="10" t="s">
        <v>5</v>
      </c>
    </row>
    <row r="28" spans="1:8" ht="24.75" x14ac:dyDescent="0.25">
      <c r="A28" s="3" t="s">
        <v>9</v>
      </c>
      <c r="B28" s="8">
        <f>B26*0.65</f>
        <v>47402.382863762061</v>
      </c>
      <c r="C28" s="8">
        <f t="shared" ref="C28:G28" si="16">C26*0.65</f>
        <v>50574.817085198294</v>
      </c>
      <c r="D28" s="8">
        <f t="shared" si="16"/>
        <v>57293.432195613823</v>
      </c>
      <c r="E28" s="8">
        <f t="shared" si="16"/>
        <v>63192.642917807112</v>
      </c>
      <c r="F28" s="8">
        <f t="shared" si="16"/>
        <v>70812.35241876365</v>
      </c>
      <c r="G28" s="8">
        <f t="shared" si="16"/>
        <v>72865.096958782495</v>
      </c>
      <c r="H28" s="10" t="s">
        <v>5</v>
      </c>
    </row>
    <row r="29" spans="1:8" ht="24.75" x14ac:dyDescent="0.25">
      <c r="A29" s="3" t="s">
        <v>3</v>
      </c>
      <c r="B29" s="8">
        <f>B26*0.5</f>
        <v>36463.371433663124</v>
      </c>
      <c r="C29" s="8">
        <f t="shared" ref="C29:G29" si="17">C26*0.5</f>
        <v>38903.705450152534</v>
      </c>
      <c r="D29" s="8">
        <f t="shared" si="17"/>
        <v>44071.870919702938</v>
      </c>
      <c r="E29" s="8">
        <f t="shared" si="17"/>
        <v>48609.725321390084</v>
      </c>
      <c r="F29" s="8">
        <f t="shared" si="17"/>
        <v>54471.040322125882</v>
      </c>
      <c r="G29" s="8">
        <f t="shared" si="17"/>
        <v>56050.074583678841</v>
      </c>
      <c r="H29" s="10" t="s">
        <v>5</v>
      </c>
    </row>
    <row r="30" spans="1:8" x14ac:dyDescent="0.25">
      <c r="A30" s="28"/>
      <c r="B30" s="29"/>
      <c r="C30" s="29"/>
      <c r="D30" s="29"/>
      <c r="E30" s="29"/>
      <c r="F30" s="29"/>
      <c r="G30" s="29"/>
      <c r="H30" s="30"/>
    </row>
    <row r="31" spans="1:8" ht="18.75" x14ac:dyDescent="0.25">
      <c r="A31" s="25" t="s">
        <v>13</v>
      </c>
      <c r="B31" s="15" t="s">
        <v>27</v>
      </c>
      <c r="C31" s="5"/>
      <c r="D31" s="5"/>
      <c r="E31" s="5"/>
      <c r="F31" s="5"/>
      <c r="G31" s="4"/>
    </row>
    <row r="32" spans="1:8" x14ac:dyDescent="0.25">
      <c r="A32" s="9" t="s">
        <v>4</v>
      </c>
      <c r="B32" s="9">
        <v>1</v>
      </c>
      <c r="C32" s="9">
        <v>2</v>
      </c>
      <c r="D32" s="9">
        <v>3</v>
      </c>
      <c r="E32" s="9">
        <v>4</v>
      </c>
      <c r="F32" s="9">
        <v>5</v>
      </c>
      <c r="G32" s="9">
        <v>6</v>
      </c>
    </row>
    <row r="33" spans="1:8" x14ac:dyDescent="0.25">
      <c r="A33" s="6" t="s">
        <v>32</v>
      </c>
      <c r="B33" s="7">
        <f>B24*1.032</f>
        <v>4609.0708949297659</v>
      </c>
      <c r="C33" s="7">
        <f t="shared" ref="C33:G33" si="18">C24*1.032</f>
        <v>4917.5358570842118</v>
      </c>
      <c r="D33" s="7">
        <f t="shared" si="18"/>
        <v>5570.8062517108228</v>
      </c>
      <c r="E33" s="7">
        <f t="shared" si="18"/>
        <v>6144.403585854644</v>
      </c>
      <c r="F33" s="7">
        <f t="shared" si="18"/>
        <v>6885.2899963461887</v>
      </c>
      <c r="G33" s="7">
        <f t="shared" si="18"/>
        <v>7084.8842897664008</v>
      </c>
    </row>
    <row r="34" spans="1:8" ht="30" x14ac:dyDescent="0.25">
      <c r="A34" s="11" t="s">
        <v>38</v>
      </c>
      <c r="B34" s="12">
        <f t="shared" ref="B34:G34" si="19">B33*1.31</f>
        <v>6037.8828723579936</v>
      </c>
      <c r="C34" s="12">
        <f t="shared" si="19"/>
        <v>6441.9719727803176</v>
      </c>
      <c r="D34" s="12">
        <f t="shared" si="19"/>
        <v>7297.7561897411779</v>
      </c>
      <c r="E34" s="12">
        <f t="shared" si="19"/>
        <v>8049.168697469584</v>
      </c>
      <c r="F34" s="12">
        <f t="shared" si="19"/>
        <v>9019.7298952135079</v>
      </c>
      <c r="G34" s="12">
        <f t="shared" si="19"/>
        <v>9281.1984195939858</v>
      </c>
    </row>
    <row r="35" spans="1:8" ht="24.75" x14ac:dyDescent="0.25">
      <c r="A35" s="3" t="s">
        <v>1</v>
      </c>
      <c r="B35" s="8">
        <f t="shared" ref="B35:G35" si="20">(B33*12+B33*46.47%)*1.31</f>
        <v>75260.398639080682</v>
      </c>
      <c r="C35" s="8">
        <f t="shared" si="20"/>
        <v>80297.248049114831</v>
      </c>
      <c r="D35" s="8">
        <f t="shared" si="20"/>
        <v>90964.34157826686</v>
      </c>
      <c r="E35" s="8">
        <f t="shared" si="20"/>
        <v>100330.47306334911</v>
      </c>
      <c r="F35" s="8">
        <f t="shared" si="20"/>
        <v>112428.22722486781</v>
      </c>
      <c r="G35" s="8">
        <f t="shared" si="20"/>
        <v>115687.35394071316</v>
      </c>
      <c r="H35" s="10" t="s">
        <v>5</v>
      </c>
    </row>
    <row r="36" spans="1:8" ht="24.75" x14ac:dyDescent="0.25">
      <c r="A36" s="3" t="s">
        <v>2</v>
      </c>
      <c r="B36" s="8">
        <f>B35*0.75</f>
        <v>56445.298979310508</v>
      </c>
      <c r="C36" s="8">
        <f t="shared" ref="C36:G36" si="21">C35*0.75</f>
        <v>60222.936036836123</v>
      </c>
      <c r="D36" s="8">
        <f t="shared" si="21"/>
        <v>68223.256183700141</v>
      </c>
      <c r="E36" s="8">
        <f t="shared" si="21"/>
        <v>75247.854797511827</v>
      </c>
      <c r="F36" s="8">
        <f t="shared" si="21"/>
        <v>84321.170418650858</v>
      </c>
      <c r="G36" s="8">
        <f t="shared" si="21"/>
        <v>86765.515455534871</v>
      </c>
      <c r="H36" s="10" t="s">
        <v>5</v>
      </c>
    </row>
    <row r="37" spans="1:8" ht="24.75" x14ac:dyDescent="0.25">
      <c r="A37" s="3" t="s">
        <v>9</v>
      </c>
      <c r="B37" s="8">
        <f>B35*0.65</f>
        <v>48919.259115402449</v>
      </c>
      <c r="C37" s="8">
        <f t="shared" ref="C37:G37" si="22">C35*0.65</f>
        <v>52193.211231924644</v>
      </c>
      <c r="D37" s="8">
        <f t="shared" si="22"/>
        <v>59126.822025873458</v>
      </c>
      <c r="E37" s="8">
        <f t="shared" si="22"/>
        <v>65214.807491176929</v>
      </c>
      <c r="F37" s="8">
        <f t="shared" si="22"/>
        <v>73078.34769616407</v>
      </c>
      <c r="G37" s="8">
        <f t="shared" si="22"/>
        <v>75196.780061463563</v>
      </c>
      <c r="H37" s="10" t="s">
        <v>5</v>
      </c>
    </row>
    <row r="38" spans="1:8" ht="24.75" x14ac:dyDescent="0.25">
      <c r="A38" s="3" t="s">
        <v>3</v>
      </c>
      <c r="B38" s="8">
        <f>B35*0.5</f>
        <v>37630.199319540341</v>
      </c>
      <c r="C38" s="8">
        <f t="shared" ref="C38:G38" si="23">C35*0.5</f>
        <v>40148.624024557415</v>
      </c>
      <c r="D38" s="8">
        <f t="shared" si="23"/>
        <v>45482.17078913343</v>
      </c>
      <c r="E38" s="8">
        <f t="shared" si="23"/>
        <v>50165.236531674556</v>
      </c>
      <c r="F38" s="8">
        <f t="shared" si="23"/>
        <v>56214.113612433903</v>
      </c>
      <c r="G38" s="8">
        <f t="shared" si="23"/>
        <v>57843.676970356581</v>
      </c>
      <c r="H38" s="10" t="s">
        <v>5</v>
      </c>
    </row>
    <row r="40" spans="1:8" ht="18.75" x14ac:dyDescent="0.25">
      <c r="A40" s="25" t="s">
        <v>36</v>
      </c>
      <c r="B40" s="15" t="s">
        <v>27</v>
      </c>
      <c r="C40" s="5"/>
      <c r="D40" s="5"/>
      <c r="E40" s="5"/>
      <c r="F40" s="5"/>
      <c r="G40" s="4"/>
    </row>
    <row r="41" spans="1:8" x14ac:dyDescent="0.25">
      <c r="A41" s="9" t="s">
        <v>4</v>
      </c>
      <c r="B41" s="9">
        <v>1</v>
      </c>
      <c r="C41" s="9">
        <v>2</v>
      </c>
      <c r="D41" s="9">
        <v>3</v>
      </c>
      <c r="E41" s="9">
        <v>4</v>
      </c>
      <c r="F41" s="9">
        <v>5</v>
      </c>
      <c r="G41" s="9">
        <v>6</v>
      </c>
    </row>
    <row r="42" spans="1:8" x14ac:dyDescent="0.25">
      <c r="A42" s="6" t="s">
        <v>32</v>
      </c>
      <c r="B42" s="7">
        <f>B33*1.032</f>
        <v>4756.5611635675186</v>
      </c>
      <c r="C42" s="7">
        <f t="shared" ref="C42:G42" si="24">C33*1.032</f>
        <v>5074.8970045109063</v>
      </c>
      <c r="D42" s="7">
        <f t="shared" si="24"/>
        <v>5749.0720517655691</v>
      </c>
      <c r="E42" s="7">
        <f t="shared" si="24"/>
        <v>6341.0245006019932</v>
      </c>
      <c r="F42" s="7">
        <f t="shared" si="24"/>
        <v>7105.6192762292667</v>
      </c>
      <c r="G42" s="7">
        <f t="shared" si="24"/>
        <v>7311.6005870389263</v>
      </c>
    </row>
    <row r="43" spans="1:8" ht="30" x14ac:dyDescent="0.25">
      <c r="A43" s="11" t="s">
        <v>38</v>
      </c>
      <c r="B43" s="12">
        <f t="shared" ref="B43:G43" si="25">B42*1.31</f>
        <v>6231.09512427345</v>
      </c>
      <c r="C43" s="12">
        <f t="shared" si="25"/>
        <v>6648.115075909288</v>
      </c>
      <c r="D43" s="12">
        <f t="shared" si="25"/>
        <v>7531.2843878128961</v>
      </c>
      <c r="E43" s="12">
        <f t="shared" si="25"/>
        <v>8306.7420957886116</v>
      </c>
      <c r="F43" s="12">
        <f t="shared" si="25"/>
        <v>9308.3612518603404</v>
      </c>
      <c r="G43" s="12">
        <f t="shared" si="25"/>
        <v>9578.1967690209931</v>
      </c>
    </row>
    <row r="44" spans="1:8" ht="24.75" x14ac:dyDescent="0.25">
      <c r="A44" s="3" t="s">
        <v>1</v>
      </c>
      <c r="B44" s="8">
        <f t="shared" ref="B44:G44" si="26">(B42*12+B42*46.47%)*1.31</f>
        <v>77668.731395531271</v>
      </c>
      <c r="C44" s="8">
        <f t="shared" si="26"/>
        <v>82866.759986686506</v>
      </c>
      <c r="D44" s="8">
        <f t="shared" si="26"/>
        <v>93875.200508771406</v>
      </c>
      <c r="E44" s="8">
        <f t="shared" si="26"/>
        <v>103541.04820137631</v>
      </c>
      <c r="F44" s="8">
        <f t="shared" si="26"/>
        <v>116025.93049606358</v>
      </c>
      <c r="G44" s="8">
        <f t="shared" si="26"/>
        <v>119389.34926681597</v>
      </c>
      <c r="H44" s="10" t="s">
        <v>5</v>
      </c>
    </row>
    <row r="45" spans="1:8" ht="24.75" x14ac:dyDescent="0.25">
      <c r="A45" s="3" t="s">
        <v>2</v>
      </c>
      <c r="B45" s="8">
        <f>B44*0.75</f>
        <v>58251.548546648453</v>
      </c>
      <c r="C45" s="8">
        <f t="shared" ref="C45:G45" si="27">C44*0.75</f>
        <v>62150.069990014876</v>
      </c>
      <c r="D45" s="8">
        <f t="shared" si="27"/>
        <v>70406.400381578555</v>
      </c>
      <c r="E45" s="8">
        <f t="shared" si="27"/>
        <v>77655.786151032225</v>
      </c>
      <c r="F45" s="8">
        <f t="shared" si="27"/>
        <v>87019.447872047691</v>
      </c>
      <c r="G45" s="8">
        <f t="shared" si="27"/>
        <v>89542.011950111977</v>
      </c>
      <c r="H45" s="10" t="s">
        <v>5</v>
      </c>
    </row>
    <row r="46" spans="1:8" ht="24.75" x14ac:dyDescent="0.25">
      <c r="A46" s="3" t="s">
        <v>9</v>
      </c>
      <c r="B46" s="8">
        <f>B44*0.65</f>
        <v>50484.675407095325</v>
      </c>
      <c r="C46" s="8">
        <f t="shared" ref="C46:G46" si="28">C44*0.65</f>
        <v>53863.393991346231</v>
      </c>
      <c r="D46" s="8">
        <f t="shared" si="28"/>
        <v>61018.880330701417</v>
      </c>
      <c r="E46" s="8">
        <f t="shared" si="28"/>
        <v>67301.6813308946</v>
      </c>
      <c r="F46" s="8">
        <f t="shared" si="28"/>
        <v>75416.854822441324</v>
      </c>
      <c r="G46" s="8">
        <f t="shared" si="28"/>
        <v>77603.077023430393</v>
      </c>
      <c r="H46" s="10" t="s">
        <v>5</v>
      </c>
    </row>
    <row r="47" spans="1:8" ht="24.75" x14ac:dyDescent="0.25">
      <c r="A47" s="3" t="s">
        <v>3</v>
      </c>
      <c r="B47" s="8">
        <f>B44*0.5</f>
        <v>38834.365697765636</v>
      </c>
      <c r="C47" s="8">
        <f t="shared" ref="C47:G47" si="29">C44*0.5</f>
        <v>41433.379993343253</v>
      </c>
      <c r="D47" s="8">
        <f t="shared" si="29"/>
        <v>46937.600254385703</v>
      </c>
      <c r="E47" s="8">
        <f t="shared" si="29"/>
        <v>51770.524100688155</v>
      </c>
      <c r="F47" s="8">
        <f t="shared" si="29"/>
        <v>58012.965248031789</v>
      </c>
      <c r="G47" s="8">
        <f t="shared" si="29"/>
        <v>59694.674633407987</v>
      </c>
      <c r="H47" s="10" t="s">
        <v>5</v>
      </c>
    </row>
  </sheetData>
  <sheetProtection algorithmName="SHA-512" hashValue="s3xsGIa85ZrGoFhIyRxMO7AQDkfz1H/qpw8OYHpToncapDaZPfi7RFO9bACHW1wz3oY+Xk7w1Unb6MBxn6RQLA==" saltValue="LpDHqBdmRVq7BWtuuyrzQA==" spinCount="100000" sheet="1" objects="1" scenarios="1"/>
  <pageMargins left="0.70866141732283472" right="0.31496062992125984" top="0.59055118110236227" bottom="0.39370078740157483" header="0.31496062992125984" footer="0.31496062992125984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9BE97-4E45-4244-820A-4D926AF84C00}">
  <sheetPr>
    <tabColor rgb="FF00B0F0"/>
    <pageSetUpPr fitToPage="1"/>
  </sheetPr>
  <dimension ref="A1:I47"/>
  <sheetViews>
    <sheetView tabSelected="1" view="pageBreakPreview" zoomScaleNormal="100" zoomScaleSheetLayoutView="100" workbookViewId="0">
      <selection activeCell="A3" sqref="A3"/>
    </sheetView>
  </sheetViews>
  <sheetFormatPr baseColWidth="10" defaultRowHeight="15" x14ac:dyDescent="0.25"/>
  <cols>
    <col min="1" max="1" width="26.85546875" customWidth="1"/>
    <col min="2" max="5" width="12.85546875" customWidth="1"/>
    <col min="6" max="7" width="13.5703125" customWidth="1"/>
    <col min="8" max="8" width="11.42578125" customWidth="1"/>
    <col min="10" max="10" width="17" customWidth="1"/>
    <col min="11" max="11" width="14.28515625" bestFit="1" customWidth="1"/>
  </cols>
  <sheetData>
    <row r="1" spans="1:9" ht="18.75" x14ac:dyDescent="0.3">
      <c r="A1" s="1" t="s">
        <v>42</v>
      </c>
      <c r="B1" s="2"/>
      <c r="C1" s="2"/>
      <c r="D1" s="2"/>
      <c r="E1" s="2"/>
      <c r="F1" s="1" t="s">
        <v>6</v>
      </c>
      <c r="G1" s="2"/>
      <c r="H1" s="27">
        <v>45658</v>
      </c>
      <c r="I1" s="17"/>
    </row>
    <row r="2" spans="1:9" s="14" customFormat="1" ht="18.75" x14ac:dyDescent="0.3">
      <c r="A2" s="13"/>
    </row>
    <row r="3" spans="1:9" ht="18.75" x14ac:dyDescent="0.25">
      <c r="A3" s="16">
        <v>2025</v>
      </c>
      <c r="C3" s="31" t="s">
        <v>43</v>
      </c>
      <c r="D3" s="5"/>
      <c r="E3" s="5"/>
      <c r="F3" s="5"/>
      <c r="G3" s="4"/>
    </row>
    <row r="4" spans="1:9" x14ac:dyDescent="0.25">
      <c r="A4" s="9" t="s">
        <v>4</v>
      </c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</row>
    <row r="5" spans="1:9" x14ac:dyDescent="0.25">
      <c r="A5" s="6" t="s">
        <v>29</v>
      </c>
      <c r="B5" s="7">
        <v>4388.38</v>
      </c>
      <c r="C5" s="7">
        <v>4708.07</v>
      </c>
      <c r="D5" s="7">
        <v>4948.54</v>
      </c>
      <c r="E5" s="7">
        <v>5415.72</v>
      </c>
      <c r="F5" s="7">
        <v>6061.53</v>
      </c>
      <c r="G5" s="7">
        <v>6237.38</v>
      </c>
    </row>
    <row r="6" spans="1:9" x14ac:dyDescent="0.25">
      <c r="A6" s="6" t="s">
        <v>12</v>
      </c>
      <c r="B6" s="7">
        <f t="shared" ref="B6:G6" si="0">B5*1.055</f>
        <v>4629.7408999999998</v>
      </c>
      <c r="C6" s="7">
        <f t="shared" si="0"/>
        <v>4967.0138499999994</v>
      </c>
      <c r="D6" s="7">
        <f t="shared" si="0"/>
        <v>5220.7096999999994</v>
      </c>
      <c r="E6" s="7">
        <f t="shared" si="0"/>
        <v>5713.5846000000001</v>
      </c>
      <c r="F6" s="7">
        <f t="shared" si="0"/>
        <v>6394.9141499999996</v>
      </c>
      <c r="G6" s="7">
        <f t="shared" si="0"/>
        <v>6580.4358999999995</v>
      </c>
    </row>
    <row r="7" spans="1:9" ht="28.5" x14ac:dyDescent="0.25">
      <c r="A7" s="24" t="s">
        <v>37</v>
      </c>
      <c r="B7" s="12">
        <f t="shared" ref="B7:G7" si="1">B6*1.31</f>
        <v>6064.9605789999996</v>
      </c>
      <c r="C7" s="12">
        <f t="shared" si="1"/>
        <v>6506.788143499999</v>
      </c>
      <c r="D7" s="12">
        <f t="shared" si="1"/>
        <v>6839.1297069999991</v>
      </c>
      <c r="E7" s="12">
        <f t="shared" si="1"/>
        <v>7484.7958260000005</v>
      </c>
      <c r="F7" s="12">
        <f t="shared" si="1"/>
        <v>8377.3375364999993</v>
      </c>
      <c r="G7" s="12">
        <f t="shared" si="1"/>
        <v>8620.3710289999999</v>
      </c>
    </row>
    <row r="8" spans="1:9" ht="24.75" x14ac:dyDescent="0.25">
      <c r="A8" s="3" t="s">
        <v>1</v>
      </c>
      <c r="B8" s="8">
        <f t="shared" ref="B8:G8" si="2">(B5*1+B6*11+B6*46.47%)*1.31</f>
        <v>75281.731350061295</v>
      </c>
      <c r="C8" s="8">
        <f t="shared" si="2"/>
        <v>80765.945728784442</v>
      </c>
      <c r="D8" s="8">
        <f t="shared" si="2"/>
        <v>84891.157751842897</v>
      </c>
      <c r="E8" s="8">
        <f t="shared" si="2"/>
        <v>92905.531906342192</v>
      </c>
      <c r="F8" s="8">
        <f t="shared" si="2"/>
        <v>103984.26595471155</v>
      </c>
      <c r="G8" s="8">
        <f t="shared" si="2"/>
        <v>107000.9355361763</v>
      </c>
      <c r="H8" s="10" t="s">
        <v>5</v>
      </c>
    </row>
    <row r="9" spans="1:9" ht="24.75" x14ac:dyDescent="0.25">
      <c r="A9" s="3" t="s">
        <v>2</v>
      </c>
      <c r="B9" s="8">
        <f>B8*0.75</f>
        <v>56461.298512545967</v>
      </c>
      <c r="C9" s="8">
        <f>C8*0.75</f>
        <v>60574.459296588335</v>
      </c>
      <c r="D9" s="8">
        <f t="shared" ref="D9:G9" si="3">D8*0.75</f>
        <v>63668.368313882173</v>
      </c>
      <c r="E9" s="8">
        <f t="shared" si="3"/>
        <v>69679.148929756644</v>
      </c>
      <c r="F9" s="8">
        <f t="shared" si="3"/>
        <v>77988.199466033664</v>
      </c>
      <c r="G9" s="8">
        <f t="shared" si="3"/>
        <v>80250.701652132222</v>
      </c>
      <c r="H9" s="10" t="s">
        <v>5</v>
      </c>
    </row>
    <row r="10" spans="1:9" ht="24.75" x14ac:dyDescent="0.25">
      <c r="A10" s="3" t="s">
        <v>9</v>
      </c>
      <c r="B10" s="8">
        <f>B8*0.65</f>
        <v>48933.125377539844</v>
      </c>
      <c r="C10" s="8">
        <f>C8*0.65</f>
        <v>52497.864723709892</v>
      </c>
      <c r="D10" s="8">
        <f t="shared" ref="D10:G10" si="4">D8*0.65</f>
        <v>55179.252538697881</v>
      </c>
      <c r="E10" s="8">
        <f t="shared" si="4"/>
        <v>60388.595739122429</v>
      </c>
      <c r="F10" s="8">
        <f>F8*0.65</f>
        <v>67589.772870562505</v>
      </c>
      <c r="G10" s="8">
        <f t="shared" si="4"/>
        <v>69550.608098514596</v>
      </c>
      <c r="H10" s="10" t="s">
        <v>5</v>
      </c>
    </row>
    <row r="11" spans="1:9" ht="24.75" x14ac:dyDescent="0.25">
      <c r="A11" s="3" t="s">
        <v>3</v>
      </c>
      <c r="B11" s="8">
        <f>B8*0.5</f>
        <v>37640.865675030647</v>
      </c>
      <c r="C11" s="8">
        <f>C8*0.5</f>
        <v>40382.972864392221</v>
      </c>
      <c r="D11" s="8">
        <f t="shared" ref="D11:F11" si="5">D8*0.5</f>
        <v>42445.578875921448</v>
      </c>
      <c r="E11" s="8">
        <f>E8*0.5</f>
        <v>46452.765953171096</v>
      </c>
      <c r="F11" s="8">
        <f t="shared" si="5"/>
        <v>51992.132977355774</v>
      </c>
      <c r="G11" s="8">
        <f>G8*0.5</f>
        <v>53500.46776808815</v>
      </c>
      <c r="H11" s="10" t="s">
        <v>5</v>
      </c>
    </row>
    <row r="13" spans="1:9" ht="18.75" x14ac:dyDescent="0.25">
      <c r="A13" s="25" t="s">
        <v>7</v>
      </c>
      <c r="B13" s="15" t="s">
        <v>27</v>
      </c>
      <c r="C13" s="5"/>
      <c r="D13" s="5"/>
      <c r="E13" s="5"/>
      <c r="F13" s="5"/>
      <c r="G13" s="4"/>
    </row>
    <row r="14" spans="1:9" x14ac:dyDescent="0.25">
      <c r="A14" s="9" t="s">
        <v>4</v>
      </c>
      <c r="B14" s="9">
        <v>1</v>
      </c>
      <c r="C14" s="9">
        <v>2</v>
      </c>
      <c r="D14" s="9">
        <v>3</v>
      </c>
      <c r="E14" s="9">
        <v>4</v>
      </c>
      <c r="F14" s="9">
        <v>5</v>
      </c>
      <c r="G14" s="9">
        <v>6</v>
      </c>
    </row>
    <row r="15" spans="1:9" x14ac:dyDescent="0.25">
      <c r="A15" s="6" t="s">
        <v>0</v>
      </c>
      <c r="B15" s="7">
        <f t="shared" ref="B15:G15" si="6">B6*1.032</f>
        <v>4777.8926087999998</v>
      </c>
      <c r="C15" s="7">
        <f t="shared" si="6"/>
        <v>5125.9582931999994</v>
      </c>
      <c r="D15" s="7">
        <f t="shared" si="6"/>
        <v>5387.7724103999999</v>
      </c>
      <c r="E15" s="7">
        <f t="shared" si="6"/>
        <v>5896.4193072000007</v>
      </c>
      <c r="F15" s="7">
        <f t="shared" si="6"/>
        <v>6599.5514027999998</v>
      </c>
      <c r="G15" s="7">
        <f t="shared" si="6"/>
        <v>6791.0098487999994</v>
      </c>
    </row>
    <row r="16" spans="1:9" ht="30" x14ac:dyDescent="0.25">
      <c r="A16" s="11" t="s">
        <v>38</v>
      </c>
      <c r="B16" s="12">
        <f t="shared" ref="B16:G16" si="7">B15*1.31</f>
        <v>6259.0393175279996</v>
      </c>
      <c r="C16" s="12">
        <f t="shared" si="7"/>
        <v>6715.0053640919996</v>
      </c>
      <c r="D16" s="12">
        <f t="shared" si="7"/>
        <v>7057.9818576240004</v>
      </c>
      <c r="E16" s="12">
        <f t="shared" si="7"/>
        <v>7724.3092924320017</v>
      </c>
      <c r="F16" s="12">
        <f t="shared" si="7"/>
        <v>8645.412337668</v>
      </c>
      <c r="G16" s="12">
        <f t="shared" si="7"/>
        <v>8896.2229019280003</v>
      </c>
    </row>
    <row r="17" spans="1:8" ht="24.75" x14ac:dyDescent="0.25">
      <c r="A17" s="3" t="s">
        <v>1</v>
      </c>
      <c r="B17" s="8">
        <f t="shared" ref="B17:G17" si="8">(B15*12+B15*46.47%)*1.31</f>
        <v>78017.047381191252</v>
      </c>
      <c r="C17" s="8">
        <f t="shared" si="8"/>
        <v>83700.527361797547</v>
      </c>
      <c r="D17" s="8">
        <f t="shared" si="8"/>
        <v>87975.626460725864</v>
      </c>
      <c r="E17" s="8">
        <f t="shared" si="8"/>
        <v>96281.198037377166</v>
      </c>
      <c r="F17" s="8">
        <f t="shared" si="8"/>
        <v>107762.47116533031</v>
      </c>
      <c r="G17" s="8">
        <f t="shared" si="8"/>
        <v>110888.74960566193</v>
      </c>
      <c r="H17" s="10" t="s">
        <v>5</v>
      </c>
    </row>
    <row r="18" spans="1:8" ht="24.75" x14ac:dyDescent="0.25">
      <c r="A18" s="3" t="s">
        <v>2</v>
      </c>
      <c r="B18" s="8">
        <f>B17*0.75</f>
        <v>58512.785535893439</v>
      </c>
      <c r="C18" s="8">
        <f>C17*0.75</f>
        <v>62775.39552134816</v>
      </c>
      <c r="D18" s="8">
        <f t="shared" ref="D18:G18" si="9">D17*0.75</f>
        <v>65981.719845544401</v>
      </c>
      <c r="E18" s="8">
        <f t="shared" si="9"/>
        <v>72210.898528032878</v>
      </c>
      <c r="F18" s="8">
        <f>F17*0.75</f>
        <v>80821.853373997728</v>
      </c>
      <c r="G18" s="8">
        <f t="shared" si="9"/>
        <v>83166.562204246438</v>
      </c>
      <c r="H18" s="10" t="s">
        <v>5</v>
      </c>
    </row>
    <row r="19" spans="1:8" ht="24.75" x14ac:dyDescent="0.25">
      <c r="A19" s="3" t="s">
        <v>9</v>
      </c>
      <c r="B19" s="8">
        <f>B17*0.65</f>
        <v>50711.080797774317</v>
      </c>
      <c r="C19" s="8">
        <f t="shared" ref="C19:G19" si="10">C17*0.65</f>
        <v>54405.34278516841</v>
      </c>
      <c r="D19" s="8">
        <f t="shared" si="10"/>
        <v>57184.157199471811</v>
      </c>
      <c r="E19" s="8">
        <f t="shared" si="10"/>
        <v>62582.77872429516</v>
      </c>
      <c r="F19" s="8">
        <f t="shared" si="10"/>
        <v>70045.606257464708</v>
      </c>
      <c r="G19" s="8">
        <f t="shared" si="10"/>
        <v>72077.687243680251</v>
      </c>
      <c r="H19" s="10" t="s">
        <v>5</v>
      </c>
    </row>
    <row r="20" spans="1:8" ht="24.75" x14ac:dyDescent="0.25">
      <c r="A20" s="3" t="s">
        <v>3</v>
      </c>
      <c r="B20" s="8">
        <f>B17*0.5</f>
        <v>39008.523690595626</v>
      </c>
      <c r="C20" s="8">
        <f t="shared" ref="C20:G20" si="11">C17*0.5</f>
        <v>41850.263680898774</v>
      </c>
      <c r="D20" s="8">
        <f t="shared" si="11"/>
        <v>43987.813230362932</v>
      </c>
      <c r="E20" s="8">
        <f t="shared" si="11"/>
        <v>48140.599018688583</v>
      </c>
      <c r="F20" s="8">
        <f t="shared" si="11"/>
        <v>53881.235582665155</v>
      </c>
      <c r="G20" s="8">
        <f t="shared" si="11"/>
        <v>55444.374802830964</v>
      </c>
      <c r="H20" s="10" t="s">
        <v>5</v>
      </c>
    </row>
    <row r="22" spans="1:8" ht="18.75" x14ac:dyDescent="0.25">
      <c r="A22" s="25" t="s">
        <v>8</v>
      </c>
      <c r="B22" s="15" t="s">
        <v>27</v>
      </c>
      <c r="C22" s="5"/>
      <c r="D22" s="5"/>
      <c r="E22" s="5"/>
      <c r="F22" s="5"/>
      <c r="G22" s="4"/>
    </row>
    <row r="23" spans="1:8" x14ac:dyDescent="0.25">
      <c r="A23" s="9" t="s">
        <v>4</v>
      </c>
      <c r="B23" s="9">
        <v>1</v>
      </c>
      <c r="C23" s="9">
        <v>2</v>
      </c>
      <c r="D23" s="9">
        <v>3</v>
      </c>
      <c r="E23" s="9">
        <v>4</v>
      </c>
      <c r="F23" s="9">
        <v>5</v>
      </c>
      <c r="G23" s="9">
        <v>6</v>
      </c>
    </row>
    <row r="24" spans="1:8" x14ac:dyDescent="0.25">
      <c r="A24" s="6" t="s">
        <v>0</v>
      </c>
      <c r="B24" s="7">
        <f t="shared" ref="B24:G24" si="12">B15*1.032</f>
        <v>4930.7851722816004</v>
      </c>
      <c r="C24" s="7">
        <f t="shared" si="12"/>
        <v>5289.9889585823994</v>
      </c>
      <c r="D24" s="7">
        <f t="shared" si="12"/>
        <v>5560.1811275328</v>
      </c>
      <c r="E24" s="7">
        <f t="shared" si="12"/>
        <v>6085.1047250304009</v>
      </c>
      <c r="F24" s="7">
        <f t="shared" si="12"/>
        <v>6810.7370476896003</v>
      </c>
      <c r="G24" s="7">
        <f t="shared" si="12"/>
        <v>7008.3221639615995</v>
      </c>
    </row>
    <row r="25" spans="1:8" ht="30" x14ac:dyDescent="0.25">
      <c r="A25" s="11" t="s">
        <v>38</v>
      </c>
      <c r="B25" s="12">
        <f t="shared" ref="B25:G25" si="13">B24*1.31</f>
        <v>6459.3285756888963</v>
      </c>
      <c r="C25" s="12">
        <f t="shared" si="13"/>
        <v>6929.8855357429438</v>
      </c>
      <c r="D25" s="12">
        <f t="shared" si="13"/>
        <v>7283.837277067968</v>
      </c>
      <c r="E25" s="12">
        <f t="shared" si="13"/>
        <v>7971.4871897898256</v>
      </c>
      <c r="F25" s="12">
        <f t="shared" si="13"/>
        <v>8922.0655324733762</v>
      </c>
      <c r="G25" s="12">
        <f t="shared" si="13"/>
        <v>9180.9020347896949</v>
      </c>
    </row>
    <row r="26" spans="1:8" ht="24.75" x14ac:dyDescent="0.25">
      <c r="A26" s="3" t="s">
        <v>1</v>
      </c>
      <c r="B26" s="8">
        <f t="shared" ref="B26:G26" si="14">(B24*12+B24*46.47%)*1.31</f>
        <v>80513.59289738939</v>
      </c>
      <c r="C26" s="8">
        <f t="shared" si="14"/>
        <v>86378.944237375064</v>
      </c>
      <c r="D26" s="8">
        <f t="shared" si="14"/>
        <v>90790.846507469119</v>
      </c>
      <c r="E26" s="8">
        <f t="shared" si="14"/>
        <v>99362.196374573236</v>
      </c>
      <c r="F26" s="8">
        <f t="shared" si="14"/>
        <v>111210.87024262091</v>
      </c>
      <c r="G26" s="8">
        <f t="shared" si="14"/>
        <v>114437.18959304312</v>
      </c>
      <c r="H26" s="10" t="s">
        <v>5</v>
      </c>
    </row>
    <row r="27" spans="1:8" ht="24.75" x14ac:dyDescent="0.25">
      <c r="A27" s="3" t="s">
        <v>2</v>
      </c>
      <c r="B27" s="8">
        <f>B26*0.75</f>
        <v>60385.194673042046</v>
      </c>
      <c r="C27" s="8">
        <f t="shared" ref="C27:G27" si="15">C26*0.75</f>
        <v>64784.208178031302</v>
      </c>
      <c r="D27" s="8">
        <f t="shared" si="15"/>
        <v>68093.134880601836</v>
      </c>
      <c r="E27" s="8">
        <f t="shared" si="15"/>
        <v>74521.64728092993</v>
      </c>
      <c r="F27" s="8">
        <f t="shared" si="15"/>
        <v>83408.152681965672</v>
      </c>
      <c r="G27" s="8">
        <f t="shared" si="15"/>
        <v>85827.89219478234</v>
      </c>
      <c r="H27" s="10" t="s">
        <v>5</v>
      </c>
    </row>
    <row r="28" spans="1:8" ht="24.75" x14ac:dyDescent="0.25">
      <c r="A28" s="3" t="s">
        <v>9</v>
      </c>
      <c r="B28" s="8">
        <f>B26*0.65</f>
        <v>52333.835383303107</v>
      </c>
      <c r="C28" s="8">
        <f t="shared" ref="C28:G28" si="16">C26*0.65</f>
        <v>56146.313754293791</v>
      </c>
      <c r="D28" s="8">
        <f t="shared" si="16"/>
        <v>59014.050229854933</v>
      </c>
      <c r="E28" s="8">
        <f t="shared" si="16"/>
        <v>64585.427643472605</v>
      </c>
      <c r="F28" s="8">
        <f t="shared" si="16"/>
        <v>72287.065657703584</v>
      </c>
      <c r="G28" s="8">
        <f t="shared" si="16"/>
        <v>74384.173235478025</v>
      </c>
      <c r="H28" s="10" t="s">
        <v>5</v>
      </c>
    </row>
    <row r="29" spans="1:8" ht="24.75" x14ac:dyDescent="0.25">
      <c r="A29" s="3" t="s">
        <v>3</v>
      </c>
      <c r="B29" s="8">
        <f>B26*0.5</f>
        <v>40256.796448694695</v>
      </c>
      <c r="C29" s="8">
        <f t="shared" ref="C29:G29" si="17">C26*0.5</f>
        <v>43189.472118687532</v>
      </c>
      <c r="D29" s="8">
        <f t="shared" si="17"/>
        <v>45395.42325373456</v>
      </c>
      <c r="E29" s="8">
        <f t="shared" si="17"/>
        <v>49681.098187286618</v>
      </c>
      <c r="F29" s="8">
        <f t="shared" si="17"/>
        <v>55605.435121310453</v>
      </c>
      <c r="G29" s="8">
        <f t="shared" si="17"/>
        <v>57218.59479652156</v>
      </c>
      <c r="H29" s="10" t="s">
        <v>5</v>
      </c>
    </row>
    <row r="31" spans="1:8" ht="18.75" x14ac:dyDescent="0.25">
      <c r="A31" s="25" t="s">
        <v>13</v>
      </c>
      <c r="B31" s="15" t="s">
        <v>27</v>
      </c>
      <c r="C31" s="5"/>
      <c r="D31" s="5"/>
      <c r="E31" s="5"/>
      <c r="F31" s="5"/>
      <c r="G31" s="4"/>
    </row>
    <row r="32" spans="1:8" x14ac:dyDescent="0.25">
      <c r="A32" s="9" t="s">
        <v>4</v>
      </c>
      <c r="B32" s="9">
        <v>1</v>
      </c>
      <c r="C32" s="9">
        <v>2</v>
      </c>
      <c r="D32" s="9">
        <v>3</v>
      </c>
      <c r="E32" s="9">
        <v>4</v>
      </c>
      <c r="F32" s="9">
        <v>5</v>
      </c>
      <c r="G32" s="9">
        <v>6</v>
      </c>
    </row>
    <row r="33" spans="1:8" x14ac:dyDescent="0.25">
      <c r="A33" s="6" t="s">
        <v>0</v>
      </c>
      <c r="B33" s="7">
        <f>B24*1.032</f>
        <v>5088.5702977946121</v>
      </c>
      <c r="C33" s="7">
        <f t="shared" ref="C33:G33" si="18">C24*1.032</f>
        <v>5459.2686052570361</v>
      </c>
      <c r="D33" s="7">
        <f t="shared" si="18"/>
        <v>5738.1069236138501</v>
      </c>
      <c r="E33" s="7">
        <f t="shared" si="18"/>
        <v>6279.8280762313743</v>
      </c>
      <c r="F33" s="7">
        <f t="shared" si="18"/>
        <v>7028.6806332156675</v>
      </c>
      <c r="G33" s="7">
        <f t="shared" si="18"/>
        <v>7232.5884732083705</v>
      </c>
    </row>
    <row r="34" spans="1:8" ht="30" x14ac:dyDescent="0.25">
      <c r="A34" s="11" t="s">
        <v>38</v>
      </c>
      <c r="B34" s="12">
        <f t="shared" ref="B34:G34" si="19">B33*1.31</f>
        <v>6666.0270901109425</v>
      </c>
      <c r="C34" s="12">
        <f t="shared" si="19"/>
        <v>7151.6418728867175</v>
      </c>
      <c r="D34" s="12">
        <f t="shared" si="19"/>
        <v>7516.9200699341436</v>
      </c>
      <c r="E34" s="12">
        <f t="shared" si="19"/>
        <v>8226.5747798631</v>
      </c>
      <c r="F34" s="12">
        <f t="shared" si="19"/>
        <v>9207.5716295125239</v>
      </c>
      <c r="G34" s="12">
        <f t="shared" si="19"/>
        <v>9474.6908999029656</v>
      </c>
    </row>
    <row r="35" spans="1:8" ht="24.75" x14ac:dyDescent="0.25">
      <c r="A35" s="3" t="s">
        <v>1</v>
      </c>
      <c r="B35" s="8">
        <f t="shared" ref="B35:G35" si="20">(B33*12+B33*46.47%)*1.31</f>
        <v>83090.027870105856</v>
      </c>
      <c r="C35" s="8">
        <f t="shared" si="20"/>
        <v>89143.070452971078</v>
      </c>
      <c r="D35" s="8">
        <f t="shared" si="20"/>
        <v>93696.153595708121</v>
      </c>
      <c r="E35" s="8">
        <f t="shared" si="20"/>
        <v>102541.78665855959</v>
      </c>
      <c r="F35" s="8">
        <f t="shared" si="20"/>
        <v>114769.61809038477</v>
      </c>
      <c r="G35" s="8">
        <f t="shared" si="20"/>
        <v>118099.17966002048</v>
      </c>
      <c r="H35" s="10" t="s">
        <v>5</v>
      </c>
    </row>
    <row r="36" spans="1:8" ht="24.75" x14ac:dyDescent="0.25">
      <c r="A36" s="3" t="s">
        <v>2</v>
      </c>
      <c r="B36" s="8">
        <f>B35*0.75</f>
        <v>62317.520902579388</v>
      </c>
      <c r="C36" s="8">
        <f t="shared" ref="C36:G36" si="21">C35*0.75</f>
        <v>66857.302839728305</v>
      </c>
      <c r="D36" s="8">
        <f t="shared" si="21"/>
        <v>70272.115196781087</v>
      </c>
      <c r="E36" s="8">
        <f t="shared" si="21"/>
        <v>76906.339993919697</v>
      </c>
      <c r="F36" s="8">
        <f t="shared" si="21"/>
        <v>86077.213567788582</v>
      </c>
      <c r="G36" s="8">
        <f t="shared" si="21"/>
        <v>88574.384745015355</v>
      </c>
      <c r="H36" s="10" t="s">
        <v>5</v>
      </c>
    </row>
    <row r="37" spans="1:8" ht="24.75" x14ac:dyDescent="0.25">
      <c r="A37" s="3" t="s">
        <v>9</v>
      </c>
      <c r="B37" s="8">
        <f>B35*0.65</f>
        <v>54008.518115568811</v>
      </c>
      <c r="C37" s="8">
        <f t="shared" ref="C37:G37" si="22">C35*0.65</f>
        <v>57942.995794431205</v>
      </c>
      <c r="D37" s="8">
        <f t="shared" si="22"/>
        <v>60902.499837210278</v>
      </c>
      <c r="E37" s="8">
        <f t="shared" si="22"/>
        <v>66652.161328063739</v>
      </c>
      <c r="F37" s="8">
        <f t="shared" si="22"/>
        <v>74600.251758750106</v>
      </c>
      <c r="G37" s="8">
        <f t="shared" si="22"/>
        <v>76764.46677901331</v>
      </c>
      <c r="H37" s="10" t="s">
        <v>5</v>
      </c>
    </row>
    <row r="38" spans="1:8" ht="24.75" x14ac:dyDescent="0.25">
      <c r="A38" s="3" t="s">
        <v>3</v>
      </c>
      <c r="B38" s="8">
        <f>B35*0.5</f>
        <v>41545.013935052928</v>
      </c>
      <c r="C38" s="8">
        <f t="shared" ref="C38:G38" si="23">C35*0.5</f>
        <v>44571.535226485539</v>
      </c>
      <c r="D38" s="8">
        <f t="shared" si="23"/>
        <v>46848.076797854061</v>
      </c>
      <c r="E38" s="8">
        <f t="shared" si="23"/>
        <v>51270.893329279796</v>
      </c>
      <c r="F38" s="8">
        <f t="shared" si="23"/>
        <v>57384.809045192385</v>
      </c>
      <c r="G38" s="8">
        <f t="shared" si="23"/>
        <v>59049.589830010242</v>
      </c>
      <c r="H38" s="10" t="s">
        <v>5</v>
      </c>
    </row>
    <row r="40" spans="1:8" ht="18.75" x14ac:dyDescent="0.25">
      <c r="A40" s="25" t="s">
        <v>36</v>
      </c>
      <c r="B40" s="15" t="s">
        <v>27</v>
      </c>
      <c r="C40" s="5"/>
      <c r="D40" s="5"/>
      <c r="E40" s="5"/>
      <c r="F40" s="5"/>
      <c r="G40" s="4"/>
    </row>
    <row r="41" spans="1:8" x14ac:dyDescent="0.25">
      <c r="A41" s="9" t="s">
        <v>4</v>
      </c>
      <c r="B41" s="9">
        <v>1</v>
      </c>
      <c r="C41" s="9">
        <v>2</v>
      </c>
      <c r="D41" s="9">
        <v>3</v>
      </c>
      <c r="E41" s="9">
        <v>4</v>
      </c>
      <c r="F41" s="9">
        <v>5</v>
      </c>
      <c r="G41" s="9">
        <v>6</v>
      </c>
    </row>
    <row r="42" spans="1:8" x14ac:dyDescent="0.25">
      <c r="A42" s="6" t="s">
        <v>0</v>
      </c>
      <c r="B42" s="7">
        <f>B33*1.032</f>
        <v>5251.4045473240394</v>
      </c>
      <c r="C42" s="7">
        <f t="shared" ref="C42:G42" si="24">C33*1.032</f>
        <v>5633.9652006252618</v>
      </c>
      <c r="D42" s="7">
        <f t="shared" si="24"/>
        <v>5921.7263451694935</v>
      </c>
      <c r="E42" s="7">
        <f t="shared" si="24"/>
        <v>6480.7825746707786</v>
      </c>
      <c r="F42" s="7">
        <f t="shared" si="24"/>
        <v>7253.5984134785695</v>
      </c>
      <c r="G42" s="7">
        <f t="shared" si="24"/>
        <v>7464.0313043510387</v>
      </c>
    </row>
    <row r="43" spans="1:8" ht="30" x14ac:dyDescent="0.25">
      <c r="A43" s="11" t="s">
        <v>38</v>
      </c>
      <c r="B43" s="12">
        <f t="shared" ref="B43:G43" si="25">B42*1.31</f>
        <v>6879.3399569944922</v>
      </c>
      <c r="C43" s="12">
        <f t="shared" si="25"/>
        <v>7380.4944128190937</v>
      </c>
      <c r="D43" s="12">
        <f t="shared" si="25"/>
        <v>7757.4615121720371</v>
      </c>
      <c r="E43" s="12">
        <f t="shared" si="25"/>
        <v>8489.8251728187206</v>
      </c>
      <c r="F43" s="12">
        <f t="shared" si="25"/>
        <v>9502.2139216569267</v>
      </c>
      <c r="G43" s="12">
        <f t="shared" si="25"/>
        <v>9777.8810086998619</v>
      </c>
    </row>
    <row r="44" spans="1:8" ht="24.75" x14ac:dyDescent="0.25">
      <c r="A44" s="3" t="s">
        <v>1</v>
      </c>
      <c r="B44" s="8">
        <f t="shared" ref="B44:G44" si="26">(B42*12+B42*46.47%)*1.31</f>
        <v>85748.908761949235</v>
      </c>
      <c r="C44" s="8">
        <f t="shared" si="26"/>
        <v>91995.648707466156</v>
      </c>
      <c r="D44" s="8">
        <f t="shared" si="26"/>
        <v>96694.430510770791</v>
      </c>
      <c r="E44" s="8">
        <f t="shared" si="26"/>
        <v>105823.12383163349</v>
      </c>
      <c r="F44" s="8">
        <f t="shared" si="26"/>
        <v>118442.2458692771</v>
      </c>
      <c r="G44" s="8">
        <f t="shared" si="26"/>
        <v>121878.35340914116</v>
      </c>
      <c r="H44" s="10" t="s">
        <v>5</v>
      </c>
    </row>
    <row r="45" spans="1:8" ht="24.75" x14ac:dyDescent="0.25">
      <c r="A45" s="3" t="s">
        <v>2</v>
      </c>
      <c r="B45" s="8">
        <f>B44*0.75</f>
        <v>64311.68157146193</v>
      </c>
      <c r="C45" s="8">
        <f t="shared" ref="C45:G45" si="27">C44*0.75</f>
        <v>68996.736530599621</v>
      </c>
      <c r="D45" s="8">
        <f t="shared" si="27"/>
        <v>72520.822883078101</v>
      </c>
      <c r="E45" s="8">
        <f t="shared" si="27"/>
        <v>79367.342873725123</v>
      </c>
      <c r="F45" s="8">
        <f t="shared" si="27"/>
        <v>88831.684401957828</v>
      </c>
      <c r="G45" s="8">
        <f t="shared" si="27"/>
        <v>91408.76505685586</v>
      </c>
      <c r="H45" s="10" t="s">
        <v>5</v>
      </c>
    </row>
    <row r="46" spans="1:8" ht="24.75" x14ac:dyDescent="0.25">
      <c r="A46" s="3" t="s">
        <v>9</v>
      </c>
      <c r="B46" s="8">
        <f>B44*0.65</f>
        <v>55736.790695267002</v>
      </c>
      <c r="C46" s="8">
        <f t="shared" ref="C46:G46" si="28">C44*0.65</f>
        <v>59797.171659853004</v>
      </c>
      <c r="D46" s="8">
        <f t="shared" si="28"/>
        <v>62851.379832001017</v>
      </c>
      <c r="E46" s="8">
        <f t="shared" si="28"/>
        <v>68785.030490561767</v>
      </c>
      <c r="F46" s="8">
        <f t="shared" si="28"/>
        <v>76987.459815030117</v>
      </c>
      <c r="G46" s="8">
        <f t="shared" si="28"/>
        <v>79220.929715941747</v>
      </c>
      <c r="H46" s="10" t="s">
        <v>5</v>
      </c>
    </row>
    <row r="47" spans="1:8" ht="24.75" x14ac:dyDescent="0.25">
      <c r="A47" s="3" t="s">
        <v>3</v>
      </c>
      <c r="B47" s="8">
        <f>B44*0.5</f>
        <v>42874.454380974617</v>
      </c>
      <c r="C47" s="8">
        <f t="shared" ref="C47:G47" si="29">C44*0.5</f>
        <v>45997.824353733078</v>
      </c>
      <c r="D47" s="8">
        <f t="shared" si="29"/>
        <v>48347.215255385396</v>
      </c>
      <c r="E47" s="8">
        <f t="shared" si="29"/>
        <v>52911.561915816746</v>
      </c>
      <c r="F47" s="8">
        <f t="shared" si="29"/>
        <v>59221.122934638552</v>
      </c>
      <c r="G47" s="8">
        <f t="shared" si="29"/>
        <v>60939.176704570578</v>
      </c>
      <c r="H47" s="10" t="s">
        <v>5</v>
      </c>
    </row>
  </sheetData>
  <sheetProtection algorithmName="SHA-512" hashValue="9hGceGtBKXX9+uuHVDRxMPh+LgOl8WSVseT42P3fWQcozYuXb+/j+J5Fo0C87/A3WDJpes3Nkiky4aKWoxmYaw==" saltValue="Gc1SnyLs2MPnrfa1XvwywA==" spinCount="100000" sheet="1" objects="1" scenarios="1"/>
  <pageMargins left="0.70866141732283472" right="0.31496062992125984" top="0.59055118110236227" bottom="0.31496062992125984" header="0.31496062992125984" footer="0.31496062992125984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7153-BA2B-4327-A780-B5FBBAA7EDAC}">
  <sheetPr>
    <pageSetUpPr fitToPage="1"/>
  </sheetPr>
  <dimension ref="A1:I47"/>
  <sheetViews>
    <sheetView view="pageBreakPreview" zoomScaleNormal="100" zoomScaleSheetLayoutView="100" workbookViewId="0">
      <selection activeCell="A3" sqref="A3"/>
    </sheetView>
  </sheetViews>
  <sheetFormatPr baseColWidth="10" defaultRowHeight="15" x14ac:dyDescent="0.25"/>
  <cols>
    <col min="1" max="1" width="26.85546875" customWidth="1"/>
    <col min="2" max="5" width="12.85546875" customWidth="1"/>
    <col min="6" max="7" width="13.5703125" customWidth="1"/>
    <col min="8" max="8" width="11.42578125" customWidth="1"/>
    <col min="10" max="10" width="17" customWidth="1"/>
    <col min="11" max="11" width="14.28515625" bestFit="1" customWidth="1"/>
  </cols>
  <sheetData>
    <row r="1" spans="1:9" ht="18.75" x14ac:dyDescent="0.3">
      <c r="A1" s="1" t="s">
        <v>42</v>
      </c>
      <c r="B1" s="2"/>
      <c r="C1" s="2"/>
      <c r="D1" s="2"/>
      <c r="E1" s="2"/>
      <c r="F1" s="1" t="s">
        <v>10</v>
      </c>
      <c r="G1" s="2"/>
      <c r="H1" s="27">
        <v>45658</v>
      </c>
      <c r="I1" s="17"/>
    </row>
    <row r="2" spans="1:9" s="14" customFormat="1" ht="18.75" x14ac:dyDescent="0.3">
      <c r="A2" s="13"/>
    </row>
    <row r="3" spans="1:9" ht="18.75" x14ac:dyDescent="0.25">
      <c r="A3" s="16">
        <v>2025</v>
      </c>
      <c r="C3" s="31" t="s">
        <v>43</v>
      </c>
      <c r="D3" s="5"/>
      <c r="E3" s="5"/>
      <c r="F3" s="5"/>
      <c r="G3" s="4"/>
    </row>
    <row r="4" spans="1:9" x14ac:dyDescent="0.25">
      <c r="A4" s="9" t="s">
        <v>4</v>
      </c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</row>
    <row r="5" spans="1:9" x14ac:dyDescent="0.25">
      <c r="A5" s="6" t="s">
        <v>28</v>
      </c>
      <c r="B5" s="7">
        <v>4742.6400000000003</v>
      </c>
      <c r="C5" s="7">
        <v>5085.93</v>
      </c>
      <c r="D5" s="7">
        <v>5367.63</v>
      </c>
      <c r="E5" s="7">
        <v>5793.59</v>
      </c>
      <c r="F5" s="7">
        <v>6446.27</v>
      </c>
      <c r="G5" s="7">
        <v>6633.67</v>
      </c>
    </row>
    <row r="6" spans="1:9" x14ac:dyDescent="0.25">
      <c r="A6" s="6" t="s">
        <v>12</v>
      </c>
      <c r="B6" s="7">
        <f t="shared" ref="B6:G6" si="0">B5*1.055</f>
        <v>5003.4852000000001</v>
      </c>
      <c r="C6" s="7">
        <f t="shared" si="0"/>
        <v>5365.6561499999998</v>
      </c>
      <c r="D6" s="7">
        <f t="shared" si="0"/>
        <v>5662.8496500000001</v>
      </c>
      <c r="E6" s="7">
        <f t="shared" si="0"/>
        <v>6112.2374499999996</v>
      </c>
      <c r="F6" s="7">
        <f t="shared" si="0"/>
        <v>6800.8148499999998</v>
      </c>
      <c r="G6" s="7">
        <f t="shared" si="0"/>
        <v>6998.5218500000001</v>
      </c>
    </row>
    <row r="7" spans="1:9" ht="28.5" x14ac:dyDescent="0.25">
      <c r="A7" s="24" t="s">
        <v>37</v>
      </c>
      <c r="B7" s="12">
        <f t="shared" ref="B7:G7" si="1">B6*1.31</f>
        <v>6554.5656120000003</v>
      </c>
      <c r="C7" s="12">
        <f t="shared" si="1"/>
        <v>7029.0095565000001</v>
      </c>
      <c r="D7" s="12">
        <f t="shared" si="1"/>
        <v>7418.3330415</v>
      </c>
      <c r="E7" s="12">
        <f t="shared" si="1"/>
        <v>8007.0310595000001</v>
      </c>
      <c r="F7" s="12">
        <f t="shared" si="1"/>
        <v>8909.0674534999998</v>
      </c>
      <c r="G7" s="12">
        <f t="shared" si="1"/>
        <v>9168.0636235000002</v>
      </c>
    </row>
    <row r="8" spans="1:9" ht="24.75" x14ac:dyDescent="0.25">
      <c r="A8" s="3" t="s">
        <v>1</v>
      </c>
      <c r="B8" s="8">
        <f t="shared" ref="B8:G8" si="2">(B5*1+B6*11+B6*46.47%)*1.31</f>
        <v>81358.986771896409</v>
      </c>
      <c r="C8" s="8">
        <f t="shared" si="2"/>
        <v>87248.054162405562</v>
      </c>
      <c r="D8" s="8">
        <f t="shared" si="2"/>
        <v>92080.558120885049</v>
      </c>
      <c r="E8" s="8">
        <f t="shared" si="2"/>
        <v>99387.811887849632</v>
      </c>
      <c r="F8" s="8">
        <f t="shared" si="2"/>
        <v>110584.39933414145</v>
      </c>
      <c r="G8" s="8">
        <f t="shared" si="2"/>
        <v>113799.20672434046</v>
      </c>
      <c r="H8" s="10" t="s">
        <v>5</v>
      </c>
    </row>
    <row r="9" spans="1:9" ht="24.75" x14ac:dyDescent="0.25">
      <c r="A9" s="3" t="s">
        <v>2</v>
      </c>
      <c r="B9" s="8">
        <f>B8*0.75</f>
        <v>61019.240078922303</v>
      </c>
      <c r="C9" s="8">
        <f>C8*0.75</f>
        <v>65436.040621804175</v>
      </c>
      <c r="D9" s="8">
        <f t="shared" ref="D9:G9" si="3">D8*0.75</f>
        <v>69060.418590663787</v>
      </c>
      <c r="E9" s="8">
        <f t="shared" si="3"/>
        <v>74540.85891588722</v>
      </c>
      <c r="F9" s="8">
        <f t="shared" si="3"/>
        <v>82938.299500606081</v>
      </c>
      <c r="G9" s="8">
        <f t="shared" si="3"/>
        <v>85349.405043255349</v>
      </c>
      <c r="H9" s="10" t="s">
        <v>5</v>
      </c>
    </row>
    <row r="10" spans="1:9" ht="24.75" x14ac:dyDescent="0.25">
      <c r="A10" s="3" t="s">
        <v>9</v>
      </c>
      <c r="B10" s="8">
        <f>B8*0.65</f>
        <v>52883.341401732665</v>
      </c>
      <c r="C10" s="8">
        <f>C8*0.65</f>
        <v>56711.235205563615</v>
      </c>
      <c r="D10" s="8">
        <f t="shared" ref="D10:G10" si="4">D8*0.65</f>
        <v>59852.362778575283</v>
      </c>
      <c r="E10" s="8">
        <f t="shared" si="4"/>
        <v>64602.07772710226</v>
      </c>
      <c r="F10" s="8">
        <f>F8*0.65</f>
        <v>71879.859567191947</v>
      </c>
      <c r="G10" s="8">
        <f t="shared" si="4"/>
        <v>73969.484370821301</v>
      </c>
      <c r="H10" s="10" t="s">
        <v>5</v>
      </c>
    </row>
    <row r="11" spans="1:9" ht="24.75" x14ac:dyDescent="0.25">
      <c r="A11" s="3" t="s">
        <v>3</v>
      </c>
      <c r="B11" s="8">
        <f>B8*0.5</f>
        <v>40679.493385948204</v>
      </c>
      <c r="C11" s="8">
        <f>C8*0.5</f>
        <v>43624.027081202781</v>
      </c>
      <c r="D11" s="8">
        <f t="shared" ref="D11:F11" si="5">D8*0.5</f>
        <v>46040.279060442524</v>
      </c>
      <c r="E11" s="8">
        <f>E8*0.5</f>
        <v>49693.905943924816</v>
      </c>
      <c r="F11" s="8">
        <f t="shared" si="5"/>
        <v>55292.199667070723</v>
      </c>
      <c r="G11" s="8">
        <f>G8*0.5</f>
        <v>56899.60336217023</v>
      </c>
      <c r="H11" s="10" t="s">
        <v>5</v>
      </c>
    </row>
    <row r="13" spans="1:9" ht="18.75" x14ac:dyDescent="0.25">
      <c r="A13" s="25" t="s">
        <v>7</v>
      </c>
      <c r="B13" s="15" t="s">
        <v>27</v>
      </c>
      <c r="C13" s="5"/>
      <c r="D13" s="5"/>
      <c r="E13" s="5"/>
      <c r="F13" s="5"/>
      <c r="G13" s="4"/>
    </row>
    <row r="14" spans="1:9" x14ac:dyDescent="0.25">
      <c r="A14" s="9" t="s">
        <v>4</v>
      </c>
      <c r="B14" s="9">
        <v>1</v>
      </c>
      <c r="C14" s="9">
        <v>2</v>
      </c>
      <c r="D14" s="9">
        <v>3</v>
      </c>
      <c r="E14" s="9">
        <v>4</v>
      </c>
      <c r="F14" s="9">
        <v>5</v>
      </c>
      <c r="G14" s="9">
        <v>6</v>
      </c>
    </row>
    <row r="15" spans="1:9" x14ac:dyDescent="0.25">
      <c r="A15" s="6" t="s">
        <v>11</v>
      </c>
      <c r="B15" s="7">
        <f t="shared" ref="B15:G15" si="6">B6*1.032</f>
        <v>5163.5967264000001</v>
      </c>
      <c r="C15" s="7">
        <f t="shared" si="6"/>
        <v>5537.3571468</v>
      </c>
      <c r="D15" s="7">
        <f t="shared" si="6"/>
        <v>5844.0608388000001</v>
      </c>
      <c r="E15" s="7">
        <f t="shared" si="6"/>
        <v>6307.8290483999999</v>
      </c>
      <c r="F15" s="7">
        <f t="shared" si="6"/>
        <v>7018.4409251999996</v>
      </c>
      <c r="G15" s="7">
        <f t="shared" si="6"/>
        <v>7222.4745492000002</v>
      </c>
    </row>
    <row r="16" spans="1:9" ht="30" x14ac:dyDescent="0.25">
      <c r="A16" s="11" t="s">
        <v>38</v>
      </c>
      <c r="B16" s="12">
        <f t="shared" ref="B16:G16" si="7">B15*1.31</f>
        <v>6764.3117115840005</v>
      </c>
      <c r="C16" s="12">
        <f t="shared" si="7"/>
        <v>7253.9378623080001</v>
      </c>
      <c r="D16" s="12">
        <f t="shared" si="7"/>
        <v>7655.7196988280002</v>
      </c>
      <c r="E16" s="12">
        <f t="shared" si="7"/>
        <v>8263.2560534040003</v>
      </c>
      <c r="F16" s="12">
        <f t="shared" si="7"/>
        <v>9194.1576120119989</v>
      </c>
      <c r="G16" s="12">
        <f t="shared" si="7"/>
        <v>9461.4416594520007</v>
      </c>
    </row>
    <row r="17" spans="1:8" ht="24.75" x14ac:dyDescent="0.25">
      <c r="A17" s="3" t="s">
        <v>1</v>
      </c>
      <c r="B17" s="8">
        <f t="shared" ref="B17:G17" si="8">(B15*12+B15*46.47%)*1.31</f>
        <v>84315.116191381094</v>
      </c>
      <c r="C17" s="8">
        <f t="shared" si="8"/>
        <v>90418.159272310528</v>
      </c>
      <c r="D17" s="8">
        <f t="shared" si="8"/>
        <v>95426.24932998138</v>
      </c>
      <c r="E17" s="8">
        <f t="shared" si="8"/>
        <v>102999.00772886485</v>
      </c>
      <c r="F17" s="8">
        <f t="shared" si="8"/>
        <v>114602.41638644597</v>
      </c>
      <c r="G17" s="8">
        <f t="shared" si="8"/>
        <v>117934.03185257135</v>
      </c>
      <c r="H17" s="10" t="s">
        <v>5</v>
      </c>
    </row>
    <row r="18" spans="1:8" ht="24.75" x14ac:dyDescent="0.25">
      <c r="A18" s="3" t="s">
        <v>2</v>
      </c>
      <c r="B18" s="8">
        <f>B17*0.75</f>
        <v>63236.33714353582</v>
      </c>
      <c r="C18" s="8">
        <f>C17*0.75</f>
        <v>67813.619454232889</v>
      </c>
      <c r="D18" s="8">
        <f t="shared" ref="D18:G18" si="9">D17*0.75</f>
        <v>71569.686997486031</v>
      </c>
      <c r="E18" s="8">
        <f t="shared" si="9"/>
        <v>77249.255796648635</v>
      </c>
      <c r="F18" s="8">
        <f>F17*0.75</f>
        <v>85951.812289834474</v>
      </c>
      <c r="G18" s="8">
        <f t="shared" si="9"/>
        <v>88450.523889428514</v>
      </c>
      <c r="H18" s="10" t="s">
        <v>5</v>
      </c>
    </row>
    <row r="19" spans="1:8" ht="24.75" x14ac:dyDescent="0.25">
      <c r="A19" s="3" t="s">
        <v>9</v>
      </c>
      <c r="B19" s="8">
        <f>B17*0.65</f>
        <v>54804.825524397711</v>
      </c>
      <c r="C19" s="8">
        <f t="shared" ref="C19:G19" si="10">C17*0.65</f>
        <v>58771.803527001844</v>
      </c>
      <c r="D19" s="8">
        <f t="shared" si="10"/>
        <v>62027.062064487902</v>
      </c>
      <c r="E19" s="8">
        <f t="shared" si="10"/>
        <v>66949.355023762153</v>
      </c>
      <c r="F19" s="8">
        <f t="shared" si="10"/>
        <v>74491.57065118989</v>
      </c>
      <c r="G19" s="8">
        <f t="shared" si="10"/>
        <v>76657.120704171379</v>
      </c>
      <c r="H19" s="10" t="s">
        <v>5</v>
      </c>
    </row>
    <row r="20" spans="1:8" ht="24.75" x14ac:dyDescent="0.25">
      <c r="A20" s="3" t="s">
        <v>3</v>
      </c>
      <c r="B20" s="8">
        <f>B17*0.5</f>
        <v>42157.558095690547</v>
      </c>
      <c r="C20" s="8">
        <f t="shared" ref="C20:G20" si="11">C17*0.5</f>
        <v>45209.079636155264</v>
      </c>
      <c r="D20" s="8">
        <f t="shared" si="11"/>
        <v>47713.12466499069</v>
      </c>
      <c r="E20" s="8">
        <f t="shared" si="11"/>
        <v>51499.503864432423</v>
      </c>
      <c r="F20" s="8">
        <f t="shared" si="11"/>
        <v>57301.208193222985</v>
      </c>
      <c r="G20" s="8">
        <f t="shared" si="11"/>
        <v>58967.015926285676</v>
      </c>
      <c r="H20" s="10" t="s">
        <v>5</v>
      </c>
    </row>
    <row r="22" spans="1:8" ht="18.75" x14ac:dyDescent="0.25">
      <c r="A22" s="25" t="s">
        <v>8</v>
      </c>
      <c r="B22" s="15" t="s">
        <v>27</v>
      </c>
      <c r="C22" s="5"/>
      <c r="D22" s="5"/>
      <c r="E22" s="5"/>
      <c r="F22" s="5"/>
      <c r="G22" s="4"/>
    </row>
    <row r="23" spans="1:8" x14ac:dyDescent="0.25">
      <c r="A23" s="9" t="s">
        <v>4</v>
      </c>
      <c r="B23" s="9">
        <v>1</v>
      </c>
      <c r="C23" s="9">
        <v>2</v>
      </c>
      <c r="D23" s="9">
        <v>3</v>
      </c>
      <c r="E23" s="9">
        <v>4</v>
      </c>
      <c r="F23" s="9">
        <v>5</v>
      </c>
      <c r="G23" s="9">
        <v>6</v>
      </c>
    </row>
    <row r="24" spans="1:8" x14ac:dyDescent="0.25">
      <c r="A24" s="6" t="s">
        <v>11</v>
      </c>
      <c r="B24" s="7">
        <f t="shared" ref="B24:G24" si="12">B15*1.032</f>
        <v>5328.8318216448006</v>
      </c>
      <c r="C24" s="7">
        <f t="shared" si="12"/>
        <v>5714.5525754975997</v>
      </c>
      <c r="D24" s="7">
        <f t="shared" si="12"/>
        <v>6031.0707856416002</v>
      </c>
      <c r="E24" s="7">
        <f t="shared" si="12"/>
        <v>6509.6795779488002</v>
      </c>
      <c r="F24" s="7">
        <f t="shared" si="12"/>
        <v>7243.0310348063995</v>
      </c>
      <c r="G24" s="7">
        <f t="shared" si="12"/>
        <v>7453.5937347744002</v>
      </c>
    </row>
    <row r="25" spans="1:8" ht="30" x14ac:dyDescent="0.25">
      <c r="A25" s="11" t="s">
        <v>38</v>
      </c>
      <c r="B25" s="12">
        <f t="shared" ref="B25:G25" si="13">B24*1.31</f>
        <v>6980.7696863546889</v>
      </c>
      <c r="C25" s="12">
        <f t="shared" si="13"/>
        <v>7486.0638739018559</v>
      </c>
      <c r="D25" s="12">
        <f t="shared" si="13"/>
        <v>7900.7027291904969</v>
      </c>
      <c r="E25" s="12">
        <f t="shared" si="13"/>
        <v>8527.6802471129286</v>
      </c>
      <c r="F25" s="12">
        <f t="shared" si="13"/>
        <v>9488.3706555963836</v>
      </c>
      <c r="G25" s="12">
        <f t="shared" si="13"/>
        <v>9764.2077925544654</v>
      </c>
    </row>
    <row r="26" spans="1:8" ht="24.75" x14ac:dyDescent="0.25">
      <c r="A26" s="3" t="s">
        <v>1</v>
      </c>
      <c r="B26" s="8">
        <f t="shared" ref="B26:G26" si="14">(B24*12+B24*46.47%)*1.31</f>
        <v>87013.199909505289</v>
      </c>
      <c r="C26" s="8">
        <f t="shared" si="14"/>
        <v>93311.540369024457</v>
      </c>
      <c r="D26" s="8">
        <f t="shared" si="14"/>
        <v>98479.889308540776</v>
      </c>
      <c r="E26" s="8">
        <f t="shared" si="14"/>
        <v>106294.97597618851</v>
      </c>
      <c r="F26" s="8">
        <f t="shared" si="14"/>
        <v>118269.69371081224</v>
      </c>
      <c r="G26" s="8">
        <f t="shared" si="14"/>
        <v>121707.92087185364</v>
      </c>
      <c r="H26" s="10" t="s">
        <v>5</v>
      </c>
    </row>
    <row r="27" spans="1:8" ht="24.75" x14ac:dyDescent="0.25">
      <c r="A27" s="3" t="s">
        <v>2</v>
      </c>
      <c r="B27" s="8">
        <f>B26*0.75</f>
        <v>65259.899932128967</v>
      </c>
      <c r="C27" s="8">
        <f t="shared" ref="C27:G27" si="15">C26*0.75</f>
        <v>69983.655276768346</v>
      </c>
      <c r="D27" s="8">
        <f t="shared" si="15"/>
        <v>73859.916981405579</v>
      </c>
      <c r="E27" s="8">
        <f t="shared" si="15"/>
        <v>79721.231982141384</v>
      </c>
      <c r="F27" s="8">
        <f t="shared" si="15"/>
        <v>88702.270283109174</v>
      </c>
      <c r="G27" s="8">
        <f t="shared" si="15"/>
        <v>91280.940653890226</v>
      </c>
      <c r="H27" s="10" t="s">
        <v>5</v>
      </c>
    </row>
    <row r="28" spans="1:8" ht="24.75" x14ac:dyDescent="0.25">
      <c r="A28" s="3" t="s">
        <v>9</v>
      </c>
      <c r="B28" s="8">
        <f>B26*0.65</f>
        <v>56558.579941178439</v>
      </c>
      <c r="C28" s="8">
        <f t="shared" ref="C28:G28" si="16">C26*0.65</f>
        <v>60652.501239865902</v>
      </c>
      <c r="D28" s="8">
        <f t="shared" si="16"/>
        <v>64011.928050551505</v>
      </c>
      <c r="E28" s="8">
        <f t="shared" si="16"/>
        <v>69091.734384522526</v>
      </c>
      <c r="F28" s="8">
        <f t="shared" si="16"/>
        <v>76875.30091202796</v>
      </c>
      <c r="G28" s="8">
        <f t="shared" si="16"/>
        <v>79110.148566704869</v>
      </c>
      <c r="H28" s="10" t="s">
        <v>5</v>
      </c>
    </row>
    <row r="29" spans="1:8" ht="24.75" x14ac:dyDescent="0.25">
      <c r="A29" s="3" t="s">
        <v>3</v>
      </c>
      <c r="B29" s="8">
        <f>B26*0.5</f>
        <v>43506.599954752644</v>
      </c>
      <c r="C29" s="8">
        <f t="shared" ref="C29:G29" si="17">C26*0.5</f>
        <v>46655.770184512228</v>
      </c>
      <c r="D29" s="8">
        <f t="shared" si="17"/>
        <v>49239.944654270388</v>
      </c>
      <c r="E29" s="8">
        <f t="shared" si="17"/>
        <v>53147.487988094254</v>
      </c>
      <c r="F29" s="8">
        <f t="shared" si="17"/>
        <v>59134.846855406118</v>
      </c>
      <c r="G29" s="8">
        <f t="shared" si="17"/>
        <v>60853.96043592682</v>
      </c>
      <c r="H29" s="10" t="s">
        <v>5</v>
      </c>
    </row>
    <row r="30" spans="1:8" x14ac:dyDescent="0.25">
      <c r="A30" s="28"/>
      <c r="B30" s="29"/>
      <c r="C30" s="29"/>
      <c r="D30" s="29"/>
      <c r="E30" s="29"/>
      <c r="F30" s="29"/>
      <c r="G30" s="29"/>
      <c r="H30" s="30"/>
    </row>
    <row r="31" spans="1:8" ht="18.75" x14ac:dyDescent="0.25">
      <c r="A31" s="25" t="s">
        <v>13</v>
      </c>
      <c r="B31" s="15" t="s">
        <v>27</v>
      </c>
      <c r="C31" s="5"/>
      <c r="D31" s="5"/>
      <c r="E31" s="5"/>
      <c r="F31" s="5"/>
      <c r="G31" s="4"/>
    </row>
    <row r="32" spans="1:8" x14ac:dyDescent="0.25">
      <c r="A32" s="9" t="s">
        <v>4</v>
      </c>
      <c r="B32" s="9">
        <v>1</v>
      </c>
      <c r="C32" s="9">
        <v>2</v>
      </c>
      <c r="D32" s="9">
        <v>3</v>
      </c>
      <c r="E32" s="9">
        <v>4</v>
      </c>
      <c r="F32" s="9">
        <v>5</v>
      </c>
      <c r="G32" s="9">
        <v>6</v>
      </c>
    </row>
    <row r="33" spans="1:8" x14ac:dyDescent="0.25">
      <c r="A33" s="6" t="s">
        <v>11</v>
      </c>
      <c r="B33" s="7">
        <f>B24*1.032</f>
        <v>5499.3544399374341</v>
      </c>
      <c r="C33" s="7">
        <f t="shared" ref="C33:G33" si="18">C24*1.032</f>
        <v>5897.4182579135231</v>
      </c>
      <c r="D33" s="7">
        <f t="shared" si="18"/>
        <v>6224.0650507821319</v>
      </c>
      <c r="E33" s="7">
        <f t="shared" si="18"/>
        <v>6717.9893244431623</v>
      </c>
      <c r="F33" s="7">
        <f t="shared" si="18"/>
        <v>7474.808027920204</v>
      </c>
      <c r="G33" s="7">
        <f t="shared" si="18"/>
        <v>7692.1087342871815</v>
      </c>
    </row>
    <row r="34" spans="1:8" ht="30" x14ac:dyDescent="0.25">
      <c r="A34" s="11" t="s">
        <v>38</v>
      </c>
      <c r="B34" s="12">
        <f t="shared" ref="B34:G34" si="19">B33*1.31</f>
        <v>7204.1543163180386</v>
      </c>
      <c r="C34" s="12">
        <f t="shared" si="19"/>
        <v>7725.6179178667153</v>
      </c>
      <c r="D34" s="12">
        <f t="shared" si="19"/>
        <v>8153.5252165245929</v>
      </c>
      <c r="E34" s="12">
        <f t="shared" si="19"/>
        <v>8800.5660150205422</v>
      </c>
      <c r="F34" s="12">
        <f t="shared" si="19"/>
        <v>9791.9985165754679</v>
      </c>
      <c r="G34" s="12">
        <f t="shared" si="19"/>
        <v>10076.662441916209</v>
      </c>
    </row>
    <row r="35" spans="1:8" ht="24.75" x14ac:dyDescent="0.25">
      <c r="A35" s="3" t="s">
        <v>1</v>
      </c>
      <c r="B35" s="8">
        <f t="shared" ref="B35:G35" si="20">(B33*12+B33*46.47%)*1.31</f>
        <v>89797.622306609454</v>
      </c>
      <c r="C35" s="8">
        <f t="shared" si="20"/>
        <v>96297.509660833253</v>
      </c>
      <c r="D35" s="8">
        <f t="shared" si="20"/>
        <v>101631.24576641408</v>
      </c>
      <c r="E35" s="8">
        <f t="shared" si="20"/>
        <v>109696.41520742656</v>
      </c>
      <c r="F35" s="8">
        <f t="shared" si="20"/>
        <v>122054.32390955824</v>
      </c>
      <c r="G35" s="8">
        <f t="shared" si="20"/>
        <v>125602.57433975294</v>
      </c>
      <c r="H35" s="10" t="s">
        <v>5</v>
      </c>
    </row>
    <row r="36" spans="1:8" ht="24.75" x14ac:dyDescent="0.25">
      <c r="A36" s="3" t="s">
        <v>2</v>
      </c>
      <c r="B36" s="8">
        <f>B35*0.75</f>
        <v>67348.216729957086</v>
      </c>
      <c r="C36" s="8">
        <f t="shared" ref="C36:G36" si="21">C35*0.75</f>
        <v>72223.132245624933</v>
      </c>
      <c r="D36" s="8">
        <f t="shared" si="21"/>
        <v>76223.434324810558</v>
      </c>
      <c r="E36" s="8">
        <f t="shared" si="21"/>
        <v>82272.311405569926</v>
      </c>
      <c r="F36" s="8">
        <f t="shared" si="21"/>
        <v>91540.74293216868</v>
      </c>
      <c r="G36" s="8">
        <f t="shared" si="21"/>
        <v>94201.930754814704</v>
      </c>
      <c r="H36" s="10" t="s">
        <v>5</v>
      </c>
    </row>
    <row r="37" spans="1:8" ht="24.75" x14ac:dyDescent="0.25">
      <c r="A37" s="3" t="s">
        <v>9</v>
      </c>
      <c r="B37" s="8">
        <f>B35*0.65</f>
        <v>58368.454499296146</v>
      </c>
      <c r="C37" s="8">
        <f t="shared" ref="C37:G37" si="22">C35*0.65</f>
        <v>62593.381279541616</v>
      </c>
      <c r="D37" s="8">
        <f t="shared" si="22"/>
        <v>66060.309748169151</v>
      </c>
      <c r="E37" s="8">
        <f t="shared" si="22"/>
        <v>71302.669884827264</v>
      </c>
      <c r="F37" s="8">
        <f t="shared" si="22"/>
        <v>79335.310541212864</v>
      </c>
      <c r="G37" s="8">
        <f t="shared" si="22"/>
        <v>81641.673320839414</v>
      </c>
      <c r="H37" s="10" t="s">
        <v>5</v>
      </c>
    </row>
    <row r="38" spans="1:8" ht="24.75" x14ac:dyDescent="0.25">
      <c r="A38" s="3" t="s">
        <v>3</v>
      </c>
      <c r="B38" s="8">
        <f>B35*0.5</f>
        <v>44898.811153304727</v>
      </c>
      <c r="C38" s="8">
        <f t="shared" ref="C38:G38" si="23">C35*0.5</f>
        <v>48148.754830416627</v>
      </c>
      <c r="D38" s="8">
        <f t="shared" si="23"/>
        <v>50815.622883207041</v>
      </c>
      <c r="E38" s="8">
        <f t="shared" si="23"/>
        <v>54848.207603713279</v>
      </c>
      <c r="F38" s="8">
        <f t="shared" si="23"/>
        <v>61027.16195477912</v>
      </c>
      <c r="G38" s="8">
        <f t="shared" si="23"/>
        <v>62801.287169876472</v>
      </c>
      <c r="H38" s="10" t="s">
        <v>5</v>
      </c>
    </row>
    <row r="40" spans="1:8" ht="18.75" x14ac:dyDescent="0.25">
      <c r="A40" s="25" t="s">
        <v>36</v>
      </c>
      <c r="B40" s="15" t="s">
        <v>27</v>
      </c>
      <c r="C40" s="5"/>
      <c r="D40" s="5"/>
      <c r="E40" s="5"/>
      <c r="F40" s="5"/>
      <c r="G40" s="4"/>
    </row>
    <row r="41" spans="1:8" x14ac:dyDescent="0.25">
      <c r="A41" s="9" t="s">
        <v>4</v>
      </c>
      <c r="B41" s="9">
        <v>1</v>
      </c>
      <c r="C41" s="9">
        <v>2</v>
      </c>
      <c r="D41" s="9">
        <v>3</v>
      </c>
      <c r="E41" s="9">
        <v>4</v>
      </c>
      <c r="F41" s="9">
        <v>5</v>
      </c>
      <c r="G41" s="9">
        <v>6</v>
      </c>
    </row>
    <row r="42" spans="1:8" x14ac:dyDescent="0.25">
      <c r="A42" s="6" t="s">
        <v>11</v>
      </c>
      <c r="B42" s="7">
        <f>B33*1.032</f>
        <v>5675.333782015432</v>
      </c>
      <c r="C42" s="7">
        <f t="shared" ref="C42:G42" si="24">C33*1.032</f>
        <v>6086.135642166756</v>
      </c>
      <c r="D42" s="7">
        <f t="shared" si="24"/>
        <v>6423.2351324071606</v>
      </c>
      <c r="E42" s="7">
        <f t="shared" si="24"/>
        <v>6932.9649828253441</v>
      </c>
      <c r="F42" s="7">
        <f t="shared" si="24"/>
        <v>7714.0018848136506</v>
      </c>
      <c r="G42" s="7">
        <f t="shared" si="24"/>
        <v>7938.2562137843715</v>
      </c>
    </row>
    <row r="43" spans="1:8" ht="30" x14ac:dyDescent="0.25">
      <c r="A43" s="11" t="s">
        <v>38</v>
      </c>
      <c r="B43" s="12">
        <f t="shared" ref="B43:G43" si="25">B42*1.31</f>
        <v>7434.6872544402158</v>
      </c>
      <c r="C43" s="12">
        <f t="shared" si="25"/>
        <v>7972.837691238451</v>
      </c>
      <c r="D43" s="12">
        <f t="shared" si="25"/>
        <v>8414.4380234533801</v>
      </c>
      <c r="E43" s="12">
        <f t="shared" si="25"/>
        <v>9082.1841275012011</v>
      </c>
      <c r="F43" s="12">
        <f t="shared" si="25"/>
        <v>10105.342469105883</v>
      </c>
      <c r="G43" s="12">
        <f t="shared" si="25"/>
        <v>10399.115640057527</v>
      </c>
    </row>
    <row r="44" spans="1:8" ht="24.75" x14ac:dyDescent="0.25">
      <c r="A44" s="3" t="s">
        <v>1</v>
      </c>
      <c r="B44" s="8">
        <f t="shared" ref="B44:G44" si="26">(B42*12+B42*46.47%)*1.31</f>
        <v>92671.146220420953</v>
      </c>
      <c r="C44" s="8">
        <f t="shared" si="26"/>
        <v>99379.029969979936</v>
      </c>
      <c r="D44" s="8">
        <f t="shared" si="26"/>
        <v>104883.44563093936</v>
      </c>
      <c r="E44" s="8">
        <f t="shared" si="26"/>
        <v>113206.70049406422</v>
      </c>
      <c r="F44" s="8">
        <f t="shared" si="26"/>
        <v>125960.06227466412</v>
      </c>
      <c r="G44" s="8">
        <f t="shared" si="26"/>
        <v>129621.85671862506</v>
      </c>
      <c r="H44" s="10" t="s">
        <v>5</v>
      </c>
    </row>
    <row r="45" spans="1:8" ht="24.75" x14ac:dyDescent="0.25">
      <c r="A45" s="3" t="s">
        <v>2</v>
      </c>
      <c r="B45" s="8">
        <f>B44*0.75</f>
        <v>69503.359665315715</v>
      </c>
      <c r="C45" s="8">
        <f t="shared" ref="C45:G45" si="27">C44*0.75</f>
        <v>74534.272477484948</v>
      </c>
      <c r="D45" s="8">
        <f t="shared" si="27"/>
        <v>78662.584223204525</v>
      </c>
      <c r="E45" s="8">
        <f t="shared" si="27"/>
        <v>84905.025370548159</v>
      </c>
      <c r="F45" s="8">
        <f t="shared" si="27"/>
        <v>94470.046705998087</v>
      </c>
      <c r="G45" s="8">
        <f t="shared" si="27"/>
        <v>97216.392538968794</v>
      </c>
      <c r="H45" s="10" t="s">
        <v>5</v>
      </c>
    </row>
    <row r="46" spans="1:8" ht="24.75" x14ac:dyDescent="0.25">
      <c r="A46" s="3" t="s">
        <v>9</v>
      </c>
      <c r="B46" s="8">
        <f>B44*0.65</f>
        <v>60236.245043273622</v>
      </c>
      <c r="C46" s="8">
        <f t="shared" ref="C46:G46" si="28">C44*0.65</f>
        <v>64596.369480486959</v>
      </c>
      <c r="D46" s="8">
        <f t="shared" si="28"/>
        <v>68174.239660110587</v>
      </c>
      <c r="E46" s="8">
        <f t="shared" si="28"/>
        <v>73584.355321141746</v>
      </c>
      <c r="F46" s="8">
        <f t="shared" si="28"/>
        <v>81874.040478531679</v>
      </c>
      <c r="G46" s="8">
        <f t="shared" si="28"/>
        <v>84254.206867106288</v>
      </c>
      <c r="H46" s="10" t="s">
        <v>5</v>
      </c>
    </row>
    <row r="47" spans="1:8" ht="24.75" x14ac:dyDescent="0.25">
      <c r="A47" s="3" t="s">
        <v>3</v>
      </c>
      <c r="B47" s="8">
        <f>B44*0.5</f>
        <v>46335.573110210476</v>
      </c>
      <c r="C47" s="8">
        <f t="shared" ref="C47:G47" si="29">C44*0.5</f>
        <v>49689.514984989968</v>
      </c>
      <c r="D47" s="8">
        <f t="shared" si="29"/>
        <v>52441.722815469679</v>
      </c>
      <c r="E47" s="8">
        <f t="shared" si="29"/>
        <v>56603.350247032111</v>
      </c>
      <c r="F47" s="8">
        <f t="shared" si="29"/>
        <v>62980.031137332058</v>
      </c>
      <c r="G47" s="8">
        <f t="shared" si="29"/>
        <v>64810.928359312529</v>
      </c>
      <c r="H47" s="10" t="s">
        <v>5</v>
      </c>
    </row>
  </sheetData>
  <sheetProtection algorithmName="SHA-512" hashValue="2d3aWkMqHX8lnMU2zhPSdzJNrgk92ZSV3mM9XAbVXYHrzO2GYNF4B0uY+AczVTEjlTRlMm0tJ0zuDUwbYgh5tA==" saltValue="gC998eK1LtfyMkytp2e2qw==" spinCount="100000" sheet="1" objects="1" scenarios="1"/>
  <pageMargins left="0.70866141732283472" right="0.31496062992125984" top="0.59055118110236227" bottom="0.39370078740157483" header="0.31496062992125984" footer="0.31496062992125984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477D1-037C-4508-96FF-2B11FFB5C014}">
  <sheetPr>
    <tabColor theme="9" tint="0.79998168889431442"/>
  </sheetPr>
  <dimension ref="A1:A26"/>
  <sheetViews>
    <sheetView workbookViewId="0">
      <selection activeCell="A26" sqref="A26"/>
    </sheetView>
  </sheetViews>
  <sheetFormatPr baseColWidth="10" defaultRowHeight="15" x14ac:dyDescent="0.25"/>
  <sheetData>
    <row r="1" spans="1:1" ht="23.25" x14ac:dyDescent="0.25">
      <c r="A1" s="18" t="s">
        <v>14</v>
      </c>
    </row>
    <row r="3" spans="1:1" x14ac:dyDescent="0.25">
      <c r="A3" s="19" t="s">
        <v>15</v>
      </c>
    </row>
    <row r="4" spans="1:1" x14ac:dyDescent="0.25">
      <c r="A4" s="20"/>
    </row>
    <row r="5" spans="1:1" x14ac:dyDescent="0.25">
      <c r="A5" s="20" t="s">
        <v>16</v>
      </c>
    </row>
    <row r="7" spans="1:1" x14ac:dyDescent="0.25">
      <c r="A7" s="19" t="s">
        <v>17</v>
      </c>
    </row>
    <row r="8" spans="1:1" x14ac:dyDescent="0.25">
      <c r="A8" s="20"/>
    </row>
    <row r="9" spans="1:1" x14ac:dyDescent="0.25">
      <c r="A9" s="21" t="s">
        <v>18</v>
      </c>
    </row>
    <row r="10" spans="1:1" x14ac:dyDescent="0.25">
      <c r="A10" s="22"/>
    </row>
    <row r="11" spans="1:1" x14ac:dyDescent="0.25">
      <c r="A11" s="22" t="s">
        <v>19</v>
      </c>
    </row>
    <row r="12" spans="1:1" x14ac:dyDescent="0.25">
      <c r="A12" s="22" t="s">
        <v>20</v>
      </c>
    </row>
    <row r="13" spans="1:1" x14ac:dyDescent="0.25">
      <c r="A13" s="22" t="s">
        <v>21</v>
      </c>
    </row>
    <row r="14" spans="1:1" x14ac:dyDescent="0.25">
      <c r="A14" s="22"/>
    </row>
    <row r="15" spans="1:1" x14ac:dyDescent="0.25">
      <c r="A15" s="20" t="s">
        <v>34</v>
      </c>
    </row>
    <row r="16" spans="1:1" x14ac:dyDescent="0.25">
      <c r="A16" s="20" t="s">
        <v>35</v>
      </c>
    </row>
    <row r="17" spans="1:1" x14ac:dyDescent="0.25">
      <c r="A17" s="20" t="s">
        <v>22</v>
      </c>
    </row>
    <row r="18" spans="1:1" x14ac:dyDescent="0.25">
      <c r="A18" s="20"/>
    </row>
    <row r="19" spans="1:1" x14ac:dyDescent="0.25">
      <c r="A19" s="21" t="s">
        <v>23</v>
      </c>
    </row>
    <row r="20" spans="1:1" x14ac:dyDescent="0.25">
      <c r="A20" s="20"/>
    </row>
    <row r="21" spans="1:1" x14ac:dyDescent="0.25">
      <c r="A21" s="22" t="s">
        <v>24</v>
      </c>
    </row>
    <row r="22" spans="1:1" x14ac:dyDescent="0.25">
      <c r="A22" s="22"/>
    </row>
    <row r="23" spans="1:1" x14ac:dyDescent="0.25">
      <c r="A23" s="22" t="s">
        <v>25</v>
      </c>
    </row>
    <row r="25" spans="1:1" x14ac:dyDescent="0.25">
      <c r="A25" s="23" t="s">
        <v>26</v>
      </c>
    </row>
    <row r="26" spans="1:1" x14ac:dyDescent="0.25">
      <c r="A26" s="26" t="s">
        <v>33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E11</vt:lpstr>
      <vt:lpstr>E12</vt:lpstr>
      <vt:lpstr>E13</vt:lpstr>
      <vt:lpstr>E14</vt:lpstr>
      <vt:lpstr>Hinweise</vt:lpstr>
    </vt:vector>
  </TitlesOfParts>
  <Manager>Janine.Jahnke@vw.ph-heidelberg.de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christian.stommel@vw.ph-heidelberg.de</dc:creator>
  <cp:lastModifiedBy>Stommel Christian</cp:lastModifiedBy>
  <cp:lastPrinted>2025-02-23T12:17:18Z</cp:lastPrinted>
  <dcterms:created xsi:type="dcterms:W3CDTF">2016-12-12T13:03:01Z</dcterms:created>
  <dcterms:modified xsi:type="dcterms:W3CDTF">2025-02-23T13:25:51Z</dcterms:modified>
</cp:coreProperties>
</file>